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730" windowHeight="11760" activeTab="0"/>
  </bookViews>
  <sheets>
    <sheet name="Sayfa1" sheetId="1" r:id="rId1"/>
    <sheet name="GİZLE" sheetId="2" state="hidden" r:id="rId2"/>
    <sheet name="Sayfa2" sheetId="3" r:id="rId3"/>
  </sheets>
  <externalReferences>
    <externalReference r:id="rId6"/>
  </externalReferences>
  <definedNames>
    <definedName name="ADI">'[1]TOPLU PUANTAJ (Gece-Gündüz)'!$D$12:$D$31</definedName>
    <definedName name="AY" localSheetId="1">'GİZLE'!$E$2</definedName>
    <definedName name="AY">#REF!</definedName>
    <definedName name="AYLAR" localSheetId="1">'[1]PUANTAJ A4 (Normal Kağıt)'!$FH$11:$FH$22</definedName>
    <definedName name="AYLAR" localSheetId="0">'[1]PUANTAJ A4 (Normal Kağıt)'!$FH$11:$FH$22</definedName>
    <definedName name="AYLAR">'[1]TOPLU PUANTAJ (Gece-Gündüz)'!$FF$11:$FF$22</definedName>
    <definedName name="TÜMAY">'GİZLE'!$E$33:$E$44</definedName>
    <definedName name="_xlnm.Print_Area" localSheetId="0">'Sayfa1'!$A$1:$AM$61</definedName>
  </definedNames>
  <calcPr fullCalcOnLoad="1"/>
</workbook>
</file>

<file path=xl/comments1.xml><?xml version="1.0" encoding="utf-8"?>
<comments xmlns="http://schemas.openxmlformats.org/spreadsheetml/2006/main">
  <authors>
    <author>Yazar</author>
  </authors>
  <commentList>
    <comment ref="C2" authorId="0">
      <text>
        <r>
          <rPr>
            <b/>
            <sz val="9"/>
            <color indexed="10"/>
            <rFont val="Tahoma"/>
            <family val="2"/>
          </rPr>
          <t>ÖNEMLİ!:</t>
        </r>
        <r>
          <rPr>
            <b/>
            <sz val="9"/>
            <rFont val="Tahoma"/>
            <family val="2"/>
          </rPr>
          <t xml:space="preserve"> Kurs Ders Saatleri bir kez girildiğinde, diğer aylarda sadece ay adı değiştirilerek  yeni ayın puantajı oluşacaktır.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E2" authorId="0">
      <text>
        <r>
          <rPr>
            <b/>
            <sz val="9"/>
            <color indexed="10"/>
            <rFont val="Tahoma"/>
            <family val="2"/>
          </rPr>
          <t>ÖNEMLİ!:</t>
        </r>
        <r>
          <rPr>
            <b/>
            <sz val="9"/>
            <rFont val="Tahoma"/>
            <family val="2"/>
          </rPr>
          <t xml:space="preserve"> Kurs Ders Saatleri bir kez girildiğinde, diğer aylarda sadece ay adı değiştirilerek  yeni ayın puantajı oluşacaktır.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<sst xmlns="http://schemas.openxmlformats.org/spreadsheetml/2006/main" count="158" uniqueCount="74">
  <si>
    <t>Ait Olduğu Ay</t>
  </si>
  <si>
    <t>Bütçe Yılı</t>
  </si>
  <si>
    <t>EK DERSLERİN GÜNLER İTİBARIYLA DAĞILIMI</t>
  </si>
  <si>
    <t>Ders Saati Toplamı</t>
  </si>
  <si>
    <t>T  O  P  L  A  M</t>
  </si>
  <si>
    <t>................................................................</t>
  </si>
  <si>
    <t>Örgün E. Ders Saati</t>
  </si>
  <si>
    <t>Uzaktan E. Ders Saati</t>
  </si>
  <si>
    <t>Öğr. Uy. Ders Saati</t>
  </si>
  <si>
    <t>Öğrenci Sayısı</t>
  </si>
  <si>
    <t>Ders Görevinin Türü</t>
  </si>
  <si>
    <t>Prof. Dr.</t>
  </si>
  <si>
    <t>………………………………….</t>
  </si>
  <si>
    <t>Adı Soyadı:</t>
  </si>
  <si>
    <t>Unvanı:</t>
  </si>
  <si>
    <t>İmza:</t>
  </si>
  <si>
    <t>Dekan</t>
  </si>
  <si>
    <t>Bölüm Başkanı</t>
  </si>
  <si>
    <t>T.C.                                                                                                                                 
ONDOKUZ MAYIS ÜNİVERSİTESİ
EĞİTİM FAKÜLTESİ 
Pedagojik Formasyon Eğitimi Sertifika Programı Ek Ders Beyan Formu</t>
  </si>
  <si>
    <t>Tarih:</t>
  </si>
  <si>
    <t>……/…..202…</t>
  </si>
  <si>
    <t>Dr. Öğr. Üyesi</t>
  </si>
  <si>
    <t>Doç. Dr.</t>
  </si>
  <si>
    <t>Öğretim Elemanının; 
Adı-Soyadı ve Unvanı</t>
  </si>
  <si>
    <r>
      <t xml:space="preserve">Bu form ekine, </t>
    </r>
    <r>
      <rPr>
        <b/>
        <u val="single"/>
        <sz val="12"/>
        <color indexed="8"/>
        <rFont val="Arial"/>
        <family val="2"/>
      </rPr>
      <t>ek ders dağılımını gösteren onaylı karar</t>
    </r>
    <r>
      <rPr>
        <b/>
        <sz val="16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eklenmelidir.</t>
    </r>
  </si>
  <si>
    <t>İMZA</t>
  </si>
  <si>
    <t>AİT OLDUĞU YIL/AY :</t>
  </si>
  <si>
    <t>KASIM</t>
  </si>
  <si>
    <t>BRANŞ :</t>
  </si>
  <si>
    <t>ÜCRET PUANTAJ CETVELİ</t>
  </si>
  <si>
    <t>AİT OLDUĞU AY/YIL :</t>
  </si>
  <si>
    <t>SIRA NO</t>
  </si>
  <si>
    <t>GENEL BİLGİLERİ</t>
  </si>
  <si>
    <t>KURS DERS SAATLERİ</t>
  </si>
  <si>
    <t>USTA ÖĞRETİCİNİN
ADI ve SOYADI</t>
  </si>
  <si>
    <t xml:space="preserve">KURSUN </t>
  </si>
  <si>
    <t>PAZARTESİ</t>
  </si>
  <si>
    <t>SALI</t>
  </si>
  <si>
    <t>ÇARŞAMBA</t>
  </si>
  <si>
    <t>PERŞEMBE</t>
  </si>
  <si>
    <t>CUMA</t>
  </si>
  <si>
    <t>CUMARTESİ</t>
  </si>
  <si>
    <t>PAZAR</t>
  </si>
  <si>
    <t>KURS</t>
  </si>
  <si>
    <t>Pzt</t>
  </si>
  <si>
    <t>Sal</t>
  </si>
  <si>
    <t>Çar</t>
  </si>
  <si>
    <t>Per</t>
  </si>
  <si>
    <t>Cum</t>
  </si>
  <si>
    <t>Cmt</t>
  </si>
  <si>
    <t>Paz</t>
  </si>
  <si>
    <t>NO'SU</t>
  </si>
  <si>
    <t>BAŞLAMA TARİHİ</t>
  </si>
  <si>
    <t>BİTİŞ TARİHİ</t>
  </si>
  <si>
    <t>KISA ADI</t>
  </si>
  <si>
    <t>GÜNDÜZ</t>
  </si>
  <si>
    <t>GECE</t>
  </si>
  <si>
    <t>NO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</si>
  <si>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</si>
  <si>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</si>
  <si>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</si>
  <si>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</si>
  <si>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</si>
  <si>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</si>
  <si>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</si>
  <si>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</si>
  <si>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TOPLAM</t>
  </si>
  <si>
    <t>EYLÜL</t>
  </si>
  <si>
    <t>EKİM</t>
  </si>
  <si>
    <t>ARALIK</t>
  </si>
  <si>
    <t>SN</t>
  </si>
  <si>
    <t>Rektör Yardımcısı</t>
  </si>
  <si>
    <t>ONAY</t>
  </si>
  <si>
    <t>UYGUNDUR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</si>
</sst>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;[Red]0"/>
    <numFmt numFmtId="181" formatCode="dd/mm/yyyy;@"/>
    <numFmt numFmtId="182" formatCode="[$-41F]d\ mmmm\ yyyy\ dddd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9"/>
      <color indexed="10"/>
      <name val="Calibri"/>
      <family val="2"/>
    </font>
    <font>
      <sz val="10"/>
      <color indexed="12"/>
      <name val="Calibri"/>
      <family val="2"/>
    </font>
    <font>
      <b/>
      <sz val="14"/>
      <color indexed="12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sz val="9"/>
      <color indexed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CC"/>
      <name val="Calibri"/>
      <family val="2"/>
    </font>
    <font>
      <b/>
      <sz val="11"/>
      <color rgb="FF0000FF"/>
      <name val="Calibri"/>
      <family val="2"/>
    </font>
    <font>
      <sz val="11"/>
      <color rgb="FF0000CC"/>
      <name val="Calibri"/>
      <family val="2"/>
    </font>
    <font>
      <sz val="9"/>
      <color rgb="FFFF0000"/>
      <name val="Calibri"/>
      <family val="2"/>
    </font>
    <font>
      <sz val="10"/>
      <color rgb="FF0000CC"/>
      <name val="Calibri"/>
      <family val="2"/>
    </font>
    <font>
      <b/>
      <sz val="14"/>
      <color rgb="FF0000CC"/>
      <name val="Calibri"/>
      <family val="2"/>
    </font>
    <font>
      <b/>
      <sz val="10"/>
      <color rgb="FF0000CC"/>
      <name val="Calibri"/>
      <family val="2"/>
    </font>
    <font>
      <b/>
      <sz val="9"/>
      <color rgb="FF0000CC"/>
      <name val="Calibri"/>
      <family val="2"/>
    </font>
    <font>
      <sz val="9"/>
      <color rgb="FF0000FF"/>
      <name val="Calibri"/>
      <family val="2"/>
    </font>
    <font>
      <b/>
      <sz val="12"/>
      <color rgb="FFFF0000"/>
      <name val="Calibri"/>
      <family val="2"/>
    </font>
    <font>
      <b/>
      <sz val="12"/>
      <color rgb="FF0000CC"/>
      <name val="Calibri"/>
      <family val="2"/>
    </font>
    <font>
      <sz val="10"/>
      <color rgb="FF0000F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>
        <color theme="6" tint="-0.24993999302387238"/>
      </top>
      <bottom style="medium"/>
    </border>
    <border>
      <left style="medium"/>
      <right style="thin"/>
      <top style="medium">
        <color theme="6" tint="-0.24993999302387238"/>
      </top>
      <bottom style="thin"/>
    </border>
    <border>
      <left style="thin"/>
      <right style="thin"/>
      <top style="medium">
        <color theme="6" tint="-0.24993999302387238"/>
      </top>
      <bottom style="thin"/>
    </border>
    <border>
      <left style="thin"/>
      <right style="medium"/>
      <top style="medium">
        <color theme="6" tint="-0.24993999302387238"/>
      </top>
      <bottom style="thin"/>
    </border>
    <border>
      <left/>
      <right/>
      <top style="medium">
        <color theme="6" tint="-0.24993999302387238"/>
      </top>
      <bottom style="thin"/>
    </border>
    <border>
      <left style="medium"/>
      <right/>
      <top style="medium">
        <color theme="6" tint="-0.24993999302387238"/>
      </top>
      <bottom style="thin"/>
    </border>
    <border>
      <left style="thin"/>
      <right/>
      <top style="medium">
        <color theme="6" tint="-0.24993999302387238"/>
      </top>
      <bottom style="thin"/>
    </border>
    <border>
      <left style="medium">
        <color theme="6" tint="-0.24993999302387238"/>
      </left>
      <right/>
      <top/>
      <bottom/>
    </border>
    <border>
      <left/>
      <right style="medium">
        <color theme="6" tint="-0.24993999302387238"/>
      </right>
      <top/>
      <bottom/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/>
    </border>
    <border>
      <left style="medium">
        <color theme="6" tint="-0.24993999302387238"/>
      </left>
      <right style="thin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thin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thin"/>
      <top/>
      <bottom/>
    </border>
    <border>
      <left style="thin"/>
      <right/>
      <top/>
      <bottom/>
    </border>
    <border>
      <left style="medium">
        <color theme="6" tint="-0.24993999302387238"/>
      </left>
      <right style="thin"/>
      <top/>
      <bottom/>
    </border>
    <border>
      <left style="thin"/>
      <right style="medium">
        <color theme="6" tint="-0.24993999302387238"/>
      </right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>
        <color theme="6" tint="-0.24993999302387238"/>
      </left>
      <right style="medium">
        <color theme="6" tint="-0.24993999302387238"/>
      </right>
      <top/>
      <bottom/>
    </border>
    <border>
      <left style="medium">
        <color theme="6" tint="-0.24993999302387238"/>
      </left>
      <right style="thin">
        <color theme="6" tint="-0.24993999302387238"/>
      </right>
      <top/>
      <bottom style="thin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/>
      <bottom style="thin">
        <color theme="6" tint="-0.24993999302387238"/>
      </bottom>
    </border>
    <border>
      <left style="thin">
        <color theme="6" tint="-0.24993999302387238"/>
      </left>
      <right style="medium">
        <color theme="6" tint="-0.24993999302387238"/>
      </right>
      <top/>
      <bottom style="thin">
        <color theme="6" tint="-0.24993999302387238"/>
      </bottom>
    </border>
    <border>
      <left/>
      <right/>
      <top style="thin"/>
      <bottom style="thin">
        <color theme="6" tint="-0.24993999302387238"/>
      </bottom>
    </border>
    <border>
      <left style="medium"/>
      <right style="thin"/>
      <top style="thin"/>
      <bottom style="thin">
        <color theme="6" tint="-0.24993999302387238"/>
      </bottom>
    </border>
    <border>
      <left style="thin"/>
      <right style="thin"/>
      <top style="thin"/>
      <bottom style="thin">
        <color theme="6" tint="-0.24993999302387238"/>
      </bottom>
    </border>
    <border>
      <left style="thin"/>
      <right style="medium"/>
      <top style="thin"/>
      <bottom style="thin">
        <color theme="6" tint="-0.24993999302387238"/>
      </bottom>
    </border>
    <border>
      <left style="medium"/>
      <right/>
      <top style="thin"/>
      <bottom style="thin">
        <color theme="6" tint="-0.24993999302387238"/>
      </bottom>
    </border>
    <border>
      <left style="thin"/>
      <right/>
      <top style="thin"/>
      <bottom style="thin">
        <color theme="6" tint="-0.24993999302387238"/>
      </bottom>
    </border>
    <border>
      <left style="medium">
        <color theme="6" tint="-0.24993999302387238"/>
      </left>
      <right style="medium">
        <color theme="6" tint="-0.24993999302387238"/>
      </right>
      <top/>
      <bottom style="thin">
        <color theme="6" tint="-0.24993999302387238"/>
      </bottom>
    </border>
    <border>
      <left style="medium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 style="medium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>
        <color theme="6" tint="-0.24993999302387238"/>
      </left>
      <right style="thin"/>
      <top style="thin"/>
      <bottom/>
    </border>
    <border>
      <left style="thin"/>
      <right/>
      <top style="thin"/>
      <bottom/>
    </border>
    <border>
      <left style="thin">
        <color theme="1"/>
      </left>
      <right style="hair">
        <color theme="6" tint="-0.24993999302387238"/>
      </right>
      <top style="thin"/>
      <bottom/>
    </border>
    <border>
      <left style="hair">
        <color theme="6" tint="-0.24993999302387238"/>
      </left>
      <right style="thin">
        <color theme="1"/>
      </right>
      <top style="thin"/>
      <bottom/>
    </border>
    <border>
      <left style="hair">
        <color theme="6" tint="-0.24993999302387238"/>
      </left>
      <right style="medium">
        <color theme="6" tint="-0.24993999302387238"/>
      </right>
      <top style="thin"/>
      <bottom/>
    </border>
    <border>
      <left style="thin"/>
      <right style="thin"/>
      <top/>
      <bottom style="medium">
        <color theme="6" tint="-0.24993999302387238"/>
      </bottom>
    </border>
    <border>
      <left style="thin"/>
      <right/>
      <top/>
      <bottom style="medium">
        <color theme="6" tint="-0.24993999302387238"/>
      </bottom>
    </border>
    <border>
      <left style="thin"/>
      <right style="medium">
        <color theme="6" tint="-0.24993999302387238"/>
      </right>
      <top/>
      <bottom style="medium">
        <color theme="6" tint="-0.24993999302387238"/>
      </bottom>
    </border>
    <border>
      <left style="medium">
        <color theme="6" tint="-0.24993999302387238"/>
      </left>
      <right style="hair">
        <color theme="6" tint="-0.24993999302387238"/>
      </right>
      <top style="thin">
        <color theme="6" tint="-0.24993999302387238"/>
      </top>
      <bottom style="medium">
        <color theme="6" tint="-0.24993999302387238"/>
      </bottom>
    </border>
    <border>
      <left style="hair">
        <color theme="6" tint="-0.24993999302387238"/>
      </left>
      <right/>
      <top style="thin">
        <color theme="6" tint="-0.24993999302387238"/>
      </top>
      <bottom style="medium">
        <color theme="6" tint="-0.24993999302387238"/>
      </bottom>
    </border>
    <border>
      <left style="thin">
        <color theme="1"/>
      </left>
      <right style="hair">
        <color theme="6" tint="-0.24993999302387238"/>
      </right>
      <top style="thin">
        <color theme="6" tint="-0.24993999302387238"/>
      </top>
      <bottom style="medium">
        <color theme="6" tint="-0.24993999302387238"/>
      </bottom>
    </border>
    <border>
      <left style="hair">
        <color theme="6" tint="-0.24993999302387238"/>
      </left>
      <right style="thin">
        <color theme="1"/>
      </right>
      <top style="thin">
        <color theme="6" tint="-0.24993999302387238"/>
      </top>
      <bottom style="medium">
        <color theme="6" tint="-0.24993999302387238"/>
      </bottom>
    </border>
    <border>
      <left style="hair">
        <color theme="6" tint="-0.24993999302387238"/>
      </left>
      <right style="medium">
        <color theme="6" tint="-0.24993999302387238"/>
      </right>
      <top style="thin">
        <color theme="6" tint="-0.24993999302387238"/>
      </top>
      <bottom style="medium">
        <color theme="6" tint="-0.24993999302387238"/>
      </bottom>
    </border>
    <border>
      <left/>
      <right/>
      <top/>
      <bottom style="medium">
        <color theme="6" tint="-0.24993999302387238"/>
      </bottom>
    </border>
    <border>
      <left style="medium"/>
      <right style="thin"/>
      <top style="thin"/>
      <bottom style="medium">
        <color theme="6" tint="-0.24993999302387238"/>
      </bottom>
    </border>
    <border>
      <left/>
      <right/>
      <top style="thin"/>
      <bottom style="medium">
        <color theme="6" tint="-0.24993999302387238"/>
      </bottom>
    </border>
    <border>
      <left style="thin"/>
      <right style="thin"/>
      <top style="thin"/>
      <bottom style="medium">
        <color theme="6" tint="-0.24993999302387238"/>
      </bottom>
    </border>
    <border>
      <left style="thin"/>
      <right style="medium"/>
      <top style="thin"/>
      <bottom style="medium">
        <color theme="6" tint="-0.24993999302387238"/>
      </bottom>
    </border>
    <border>
      <left style="medium"/>
      <right/>
      <top style="thin"/>
      <bottom style="medium">
        <color theme="6" tint="-0.24993999302387238"/>
      </bottom>
    </border>
    <border>
      <left style="thin"/>
      <right/>
      <top style="thin"/>
      <bottom style="medium">
        <color theme="6" tint="-0.24993999302387238"/>
      </bottom>
    </border>
    <border>
      <left style="medium">
        <color theme="6" tint="-0.24993999302387238"/>
      </left>
      <right style="medium">
        <color theme="6" tint="-0.24993999302387238"/>
      </right>
      <top/>
      <bottom style="medium">
        <color theme="6" tint="-0.24993999302387238"/>
      </bottom>
    </border>
    <border>
      <left style="medium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medium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medium">
        <color theme="6" tint="-0.24993999302387238"/>
      </bottom>
    </border>
    <border>
      <left style="thin">
        <color theme="6" tint="-0.24993999302387238"/>
      </left>
      <right style="medium">
        <color theme="6" tint="-0.24993999302387238"/>
      </right>
      <top style="thin">
        <color theme="6" tint="-0.24993999302387238"/>
      </top>
      <bottom style="medium">
        <color theme="6" tint="-0.24993999302387238"/>
      </bottom>
    </border>
    <border>
      <left style="medium">
        <color theme="6" tint="-0.24993999302387238"/>
      </left>
      <right/>
      <top style="medium">
        <color theme="6" tint="-0.24993999302387238"/>
      </top>
      <bottom style="hair">
        <color theme="6" tint="-0.24993999302387238"/>
      </bottom>
    </border>
    <border>
      <left style="medium">
        <color theme="6" tint="-0.24993999302387238"/>
      </left>
      <right style="thin">
        <color theme="6" tint="-0.24993999302387238"/>
      </right>
      <top style="medium">
        <color theme="6" tint="-0.24993999302387238"/>
      </top>
      <bottom style="hair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medium">
        <color theme="6" tint="-0.24993999302387238"/>
      </top>
      <bottom style="hair">
        <color theme="6" tint="-0.24993999302387238"/>
      </bottom>
    </border>
    <border>
      <left style="thin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hair">
        <color theme="6" tint="-0.24993999302387238"/>
      </bottom>
    </border>
    <border>
      <left style="medium">
        <color theme="6" tint="-0.24993999302387238"/>
      </left>
      <right style="hair">
        <color theme="6" tint="-0.24993999302387238"/>
      </right>
      <top style="medium">
        <color theme="6" tint="-0.24993999302387238"/>
      </top>
      <bottom style="hair">
        <color theme="6" tint="-0.24993999302387238"/>
      </bottom>
    </border>
    <border>
      <left style="hair">
        <color theme="6" tint="-0.24993999302387238"/>
      </left>
      <right/>
      <top style="medium">
        <color theme="6" tint="-0.24993999302387238"/>
      </top>
      <bottom style="hair">
        <color theme="6" tint="-0.24993999302387238"/>
      </bottom>
    </border>
    <border>
      <left style="thin">
        <color theme="1"/>
      </left>
      <right style="hair">
        <color theme="6" tint="-0.24993999302387238"/>
      </right>
      <top style="medium">
        <color theme="6" tint="-0.24993999302387238"/>
      </top>
      <bottom style="hair">
        <color theme="6" tint="-0.24993999302387238"/>
      </bottom>
    </border>
    <border>
      <left style="hair">
        <color theme="6" tint="-0.24993999302387238"/>
      </left>
      <right style="thin">
        <color theme="1"/>
      </right>
      <top style="medium">
        <color theme="6" tint="-0.24993999302387238"/>
      </top>
      <bottom style="hair">
        <color theme="6" tint="-0.24993999302387238"/>
      </bottom>
    </border>
    <border>
      <left style="hair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hair">
        <color theme="6" tint="-0.24993999302387238"/>
      </bottom>
    </border>
    <border>
      <left/>
      <right style="thin">
        <color theme="6" tint="-0.24993999302387238"/>
      </right>
      <top style="medium">
        <color theme="6" tint="-0.24993999302387238"/>
      </top>
      <bottom style="hair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medium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thin">
        <color theme="6" tint="-0.24993999302387238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hair">
        <color theme="6" tint="-0.24993999302387238"/>
      </bottom>
    </border>
    <border>
      <left style="medium">
        <color theme="6" tint="-0.24993999302387238"/>
      </left>
      <right/>
      <top style="hair">
        <color theme="6" tint="-0.24993999302387238"/>
      </top>
      <bottom style="hair">
        <color theme="6" tint="-0.24993999302387238"/>
      </bottom>
    </border>
    <border>
      <left style="medium">
        <color theme="6" tint="-0.24993999302387238"/>
      </left>
      <right style="thin">
        <color theme="6" tint="-0.24993999302387238"/>
      </right>
      <top style="hair">
        <color theme="6" tint="-0.24993999302387238"/>
      </top>
      <bottom style="hair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hair">
        <color theme="6" tint="-0.24993999302387238"/>
      </top>
      <bottom style="hair">
        <color theme="6" tint="-0.24993999302387238"/>
      </bottom>
    </border>
    <border>
      <left style="thin">
        <color theme="6" tint="-0.24993999302387238"/>
      </left>
      <right style="medium">
        <color theme="6" tint="-0.24993999302387238"/>
      </right>
      <top style="hair">
        <color theme="6" tint="-0.24993999302387238"/>
      </top>
      <bottom style="hair">
        <color theme="6" tint="-0.24993999302387238"/>
      </bottom>
    </border>
    <border>
      <left style="medium">
        <color theme="6" tint="-0.24993999302387238"/>
      </left>
      <right style="hair">
        <color theme="6" tint="-0.24993999302387238"/>
      </right>
      <top style="hair">
        <color theme="6" tint="-0.24993999302387238"/>
      </top>
      <bottom style="hair">
        <color theme="6" tint="-0.24993999302387238"/>
      </bottom>
    </border>
    <border>
      <left style="hair">
        <color theme="6" tint="-0.24993999302387238"/>
      </left>
      <right/>
      <top style="hair">
        <color theme="6" tint="-0.24993999302387238"/>
      </top>
      <bottom style="hair">
        <color theme="6" tint="-0.24993999302387238"/>
      </bottom>
    </border>
    <border>
      <left style="thin">
        <color theme="1"/>
      </left>
      <right style="hair">
        <color theme="6" tint="-0.24993999302387238"/>
      </right>
      <top style="hair">
        <color theme="6" tint="-0.24993999302387238"/>
      </top>
      <bottom style="hair">
        <color theme="6" tint="-0.24993999302387238"/>
      </bottom>
    </border>
    <border>
      <left style="hair">
        <color theme="6" tint="-0.24993999302387238"/>
      </left>
      <right style="thin">
        <color theme="1"/>
      </right>
      <top style="hair">
        <color theme="6" tint="-0.24993999302387238"/>
      </top>
      <bottom style="hair">
        <color theme="6" tint="-0.24993999302387238"/>
      </bottom>
    </border>
    <border>
      <left style="hair">
        <color theme="6" tint="-0.24993999302387238"/>
      </left>
      <right style="medium">
        <color theme="6" tint="-0.24993999302387238"/>
      </right>
      <top style="hair">
        <color theme="6" tint="-0.24993999302387238"/>
      </top>
      <bottom style="hair">
        <color theme="6" tint="-0.24993999302387238"/>
      </bottom>
    </border>
    <border>
      <left/>
      <right style="thin">
        <color theme="6" tint="-0.24993999302387238"/>
      </right>
      <top style="hair">
        <color theme="6" tint="-0.24993999302387238"/>
      </top>
      <bottom style="hair">
        <color theme="6" tint="-0.24993999302387238"/>
      </bottom>
    </border>
    <border>
      <left style="medium">
        <color theme="6" tint="-0.24993999302387238"/>
      </left>
      <right style="medium">
        <color theme="6" tint="-0.24993999302387238"/>
      </right>
      <top style="hair">
        <color theme="6" tint="-0.24993999302387238"/>
      </top>
      <bottom style="hair">
        <color theme="6" tint="-0.24993999302387238"/>
      </bottom>
    </border>
    <border>
      <left style="medium">
        <color theme="6" tint="-0.24993999302387238"/>
      </left>
      <right/>
      <top style="hair">
        <color theme="6" tint="-0.24993999302387238"/>
      </top>
      <bottom/>
    </border>
    <border>
      <left style="medium">
        <color theme="6" tint="-0.24993999302387238"/>
      </left>
      <right style="thin">
        <color theme="6" tint="-0.24993999302387238"/>
      </right>
      <top style="hair">
        <color theme="6" tint="-0.24993999302387238"/>
      </top>
      <bottom/>
    </border>
    <border>
      <left style="thin">
        <color theme="6" tint="-0.24993999302387238"/>
      </left>
      <right style="thin">
        <color theme="6" tint="-0.24993999302387238"/>
      </right>
      <top style="hair">
        <color theme="6" tint="-0.24993999302387238"/>
      </top>
      <bottom/>
    </border>
    <border>
      <left style="thin">
        <color theme="6" tint="-0.24993999302387238"/>
      </left>
      <right style="medium">
        <color theme="6" tint="-0.24993999302387238"/>
      </right>
      <top style="hair">
        <color theme="6" tint="-0.24993999302387238"/>
      </top>
      <bottom/>
    </border>
    <border>
      <left style="medium">
        <color theme="6" tint="-0.24993999302387238"/>
      </left>
      <right style="hair">
        <color theme="6" tint="-0.24993999302387238"/>
      </right>
      <top style="hair">
        <color theme="6" tint="-0.24993999302387238"/>
      </top>
      <bottom/>
    </border>
    <border>
      <left style="hair">
        <color theme="6" tint="-0.24993999302387238"/>
      </left>
      <right/>
      <top style="hair">
        <color theme="6" tint="-0.24993999302387238"/>
      </top>
      <bottom/>
    </border>
    <border>
      <left style="thin">
        <color theme="1"/>
      </left>
      <right style="hair">
        <color theme="6" tint="-0.24993999302387238"/>
      </right>
      <top style="hair">
        <color theme="6" tint="-0.24993999302387238"/>
      </top>
      <bottom/>
    </border>
    <border>
      <left style="hair">
        <color theme="6" tint="-0.24993999302387238"/>
      </left>
      <right style="thin">
        <color theme="1"/>
      </right>
      <top style="hair">
        <color theme="6" tint="-0.24993999302387238"/>
      </top>
      <bottom/>
    </border>
    <border>
      <left style="hair">
        <color theme="6" tint="-0.24993999302387238"/>
      </left>
      <right style="medium">
        <color theme="6" tint="-0.24993999302387238"/>
      </right>
      <top style="hair">
        <color theme="6" tint="-0.24993999302387238"/>
      </top>
      <bottom/>
    </border>
    <border>
      <left style="medium">
        <color theme="6" tint="-0.24993999302387238"/>
      </left>
      <right/>
      <top style="hair">
        <color theme="6" tint="-0.24993999302387238"/>
      </top>
      <bottom style="medium">
        <color theme="6" tint="-0.24993999302387238"/>
      </bottom>
    </border>
    <border>
      <left style="medium">
        <color theme="6" tint="-0.24993999302387238"/>
      </left>
      <right style="medium">
        <color theme="6" tint="-0.24993999302387238"/>
      </right>
      <top style="hair">
        <color theme="6" tint="-0.24993999302387238"/>
      </top>
      <bottom style="medium">
        <color theme="6" tint="-0.24993999302387238"/>
      </bottom>
    </border>
    <border>
      <left style="medium">
        <color theme="6" tint="-0.24993999302387238"/>
      </left>
      <right style="thin">
        <color theme="6" tint="-0.24993999302387238"/>
      </right>
      <top style="hair">
        <color theme="6" tint="-0.24993999302387238"/>
      </top>
      <bottom style="medium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hair">
        <color theme="6" tint="-0.24993999302387238"/>
      </top>
      <bottom style="medium">
        <color theme="6" tint="-0.24993999302387238"/>
      </bottom>
    </border>
    <border>
      <left style="thin">
        <color theme="6" tint="-0.24993999302387238"/>
      </left>
      <right style="medium">
        <color theme="6" tint="-0.24993999302387238"/>
      </right>
      <top style="hair">
        <color theme="6" tint="-0.24993999302387238"/>
      </top>
      <bottom style="medium">
        <color theme="6" tint="-0.24993999302387238"/>
      </bottom>
    </border>
    <border>
      <left style="medium">
        <color theme="6" tint="-0.24993999302387238"/>
      </left>
      <right/>
      <top style="medium">
        <color theme="6" tint="-0.24993999302387238"/>
      </top>
      <bottom style="medium">
        <color theme="6" tint="-0.24993999302387238"/>
      </bottom>
    </border>
    <border>
      <left style="medium">
        <color theme="6" tint="-0.24993999302387238"/>
      </left>
      <right style="hair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hair">
        <color theme="6" tint="-0.24993999302387238"/>
      </left>
      <right/>
      <top style="medium">
        <color theme="6" tint="-0.24993999302387238"/>
      </top>
      <bottom style="medium">
        <color theme="6" tint="-0.24993999302387238"/>
      </bottom>
    </border>
    <border>
      <left style="thin">
        <color theme="1"/>
      </left>
      <right style="hair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hair">
        <color theme="6" tint="-0.24993999302387238"/>
      </left>
      <right style="thin">
        <color theme="1"/>
      </right>
      <top style="medium">
        <color theme="6" tint="-0.24993999302387238"/>
      </top>
      <bottom style="medium">
        <color theme="6" tint="-0.24993999302387238"/>
      </bottom>
    </border>
    <border>
      <left style="hair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/>
      <right style="thin">
        <color theme="6" tint="-0.24993999302387238"/>
      </right>
      <top style="hair">
        <color theme="6" tint="-0.24993999302387238"/>
      </top>
      <bottom style="medium">
        <color theme="6" tint="-0.24993999302387238"/>
      </bottom>
    </border>
    <border>
      <left style="medium">
        <color theme="6" tint="-0.24993999302387238"/>
      </left>
      <right/>
      <top/>
      <bottom style="hair">
        <color theme="6" tint="-0.24993999302387238"/>
      </bottom>
    </border>
    <border>
      <left style="medium">
        <color theme="6" tint="-0.24993999302387238"/>
      </left>
      <right style="thin">
        <color theme="6" tint="-0.24993999302387238"/>
      </right>
      <top/>
      <bottom style="hair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/>
      <bottom style="hair">
        <color theme="6" tint="-0.24993999302387238"/>
      </bottom>
    </border>
    <border>
      <left style="thin">
        <color theme="6" tint="-0.24993999302387238"/>
      </left>
      <right style="medium">
        <color theme="6" tint="-0.24993999302387238"/>
      </right>
      <top/>
      <bottom style="hair">
        <color theme="6" tint="-0.24993999302387238"/>
      </bottom>
    </border>
    <border>
      <left style="medium">
        <color theme="6" tint="-0.24993999302387238"/>
      </left>
      <right style="hair">
        <color theme="6" tint="-0.24993999302387238"/>
      </right>
      <top/>
      <bottom style="hair">
        <color theme="6" tint="-0.24993999302387238"/>
      </bottom>
    </border>
    <border>
      <left style="hair">
        <color theme="6" tint="-0.24993999302387238"/>
      </left>
      <right/>
      <top/>
      <bottom style="hair">
        <color theme="6" tint="-0.24993999302387238"/>
      </bottom>
    </border>
    <border>
      <left style="thin">
        <color theme="1"/>
      </left>
      <right style="hair">
        <color theme="6" tint="-0.24993999302387238"/>
      </right>
      <top/>
      <bottom style="hair">
        <color theme="6" tint="-0.24993999302387238"/>
      </bottom>
    </border>
    <border>
      <left style="hair">
        <color theme="6" tint="-0.24993999302387238"/>
      </left>
      <right style="thin">
        <color theme="1"/>
      </right>
      <top/>
      <bottom style="hair">
        <color theme="6" tint="-0.24993999302387238"/>
      </bottom>
    </border>
    <border>
      <left style="hair">
        <color theme="6" tint="-0.24993999302387238"/>
      </left>
      <right style="medium">
        <color theme="6" tint="-0.24993999302387238"/>
      </right>
      <top/>
      <bottom style="hair">
        <color theme="6" tint="-0.24993999302387238"/>
      </bottom>
    </border>
    <border>
      <left/>
      <right style="thin">
        <color theme="6" tint="-0.24993999302387238"/>
      </right>
      <top/>
      <bottom style="hair">
        <color theme="6" tint="-0.24993999302387238"/>
      </bottom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 style="thin">
        <color theme="6" tint="-0.24993999302387238"/>
      </left>
      <right/>
      <top/>
      <bottom/>
    </border>
    <border>
      <left/>
      <right/>
      <top/>
      <bottom style="hair">
        <color theme="6" tint="-0.24993999302387238"/>
      </bottom>
    </border>
    <border>
      <left style="medium">
        <color theme="6" tint="-0.24993999302387238"/>
      </left>
      <right style="medium">
        <color theme="6" tint="-0.24993999302387238"/>
      </right>
      <top/>
      <bottom style="hair">
        <color theme="6" tint="-0.24993999302387238"/>
      </bottom>
    </border>
    <border>
      <left style="medium">
        <color theme="6" tint="-0.24993999302387238"/>
      </left>
      <right style="hair">
        <color theme="6" tint="-0.24993999302387238"/>
      </right>
      <top style="hair">
        <color theme="6" tint="-0.24993999302387238"/>
      </top>
      <bottom style="medium">
        <color theme="6" tint="-0.24993999302387238"/>
      </bottom>
    </border>
    <border>
      <left style="hair">
        <color theme="6" tint="-0.24993999302387238"/>
      </left>
      <right/>
      <top style="hair">
        <color theme="6" tint="-0.24993999302387238"/>
      </top>
      <bottom style="medium">
        <color theme="6" tint="-0.24993999302387238"/>
      </bottom>
    </border>
    <border>
      <left style="thin">
        <color theme="1"/>
      </left>
      <right style="hair">
        <color theme="6" tint="-0.24993999302387238"/>
      </right>
      <top style="hair">
        <color theme="6" tint="-0.24993999302387238"/>
      </top>
      <bottom style="medium">
        <color theme="6" tint="-0.24993999302387238"/>
      </bottom>
    </border>
    <border>
      <left style="hair">
        <color theme="6" tint="-0.24993999302387238"/>
      </left>
      <right style="thin">
        <color theme="1"/>
      </right>
      <top style="hair">
        <color theme="6" tint="-0.24993999302387238"/>
      </top>
      <bottom style="medium">
        <color theme="6" tint="-0.24993999302387238"/>
      </bottom>
    </border>
    <border>
      <left style="hair">
        <color theme="6" tint="-0.24993999302387238"/>
      </left>
      <right style="medium">
        <color theme="6" tint="-0.24993999302387238"/>
      </right>
      <top style="hair">
        <color theme="6" tint="-0.24993999302387238"/>
      </top>
      <bottom style="medium">
        <color theme="6" tint="-0.24993999302387238"/>
      </bottom>
    </border>
    <border>
      <left/>
      <right/>
      <top style="hair">
        <color theme="6" tint="-0.24993999302387238"/>
      </top>
      <bottom style="medium">
        <color theme="6" tint="-0.24993999302387238"/>
      </bottom>
    </border>
    <border>
      <left/>
      <right/>
      <top style="hair">
        <color theme="6" tint="-0.24993999302387238"/>
      </top>
      <bottom style="hair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hair">
        <color theme="6" tint="-0.24993999302387238"/>
      </bottom>
    </border>
    <border>
      <left style="thin">
        <color theme="6" tint="-0.24993999302387238"/>
      </left>
      <right/>
      <top style="thin">
        <color theme="6" tint="-0.24993999302387238"/>
      </top>
      <bottom style="hair">
        <color theme="6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>
        <color indexed="63"/>
      </top>
      <bottom style="thin">
        <color theme="8" tint="-0.4999699890613556"/>
      </bottom>
    </border>
    <border>
      <left>
        <color indexed="63"/>
      </left>
      <right style="medium">
        <color theme="8" tint="-0.4999699890613556"/>
      </right>
      <top style="medium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>
        <color indexed="63"/>
      </left>
      <right style="medium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medium">
        <color theme="8" tint="-0.4999699890613556"/>
      </bottom>
    </border>
    <border>
      <left>
        <color indexed="63"/>
      </left>
      <right style="medium">
        <color theme="8" tint="-0.4999699890613556"/>
      </right>
      <top style="thin">
        <color theme="8" tint="-0.4999699890613556"/>
      </top>
      <bottom style="medium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medium">
        <color theme="8" tint="-0.4999699890613556"/>
      </top>
      <bottom style="thin">
        <color theme="8" tint="-0.4999699890613556"/>
      </bottom>
    </border>
    <border>
      <left style="medium"/>
      <right/>
      <top/>
      <bottom/>
    </border>
    <border>
      <left/>
      <right/>
      <top/>
      <bottom style="medium"/>
    </border>
    <border>
      <left style="thin">
        <color theme="8" tint="-0.4999699890613556"/>
      </left>
      <right style="medium">
        <color theme="8" tint="-0.4999699890613556"/>
      </right>
      <top>
        <color indexed="63"/>
      </top>
      <bottom style="thin">
        <color theme="8" tint="-0.4999699890613556"/>
      </bottom>
    </border>
    <border>
      <left>
        <color indexed="63"/>
      </left>
      <right>
        <color indexed="63"/>
      </right>
      <top style="medium">
        <color theme="8" tint="-0.4999699890613556"/>
      </top>
      <bottom style="thin">
        <color theme="8" tint="-0.4999699890613556"/>
      </bottom>
    </border>
    <border>
      <left style="medium">
        <color theme="8" tint="-0.4999699890613556"/>
      </left>
      <right style="thin">
        <color theme="8" tint="-0.4999699890613556"/>
      </right>
      <top style="medium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medium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>
        <color indexed="63"/>
      </left>
      <right>
        <color indexed="63"/>
      </right>
      <top style="thin">
        <color theme="8" tint="-0.4999699890613556"/>
      </top>
      <bottom style="thin">
        <color theme="8" tint="-0.4999699890613556"/>
      </bottom>
    </border>
    <border>
      <left style="medium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medium">
        <color theme="8" tint="-0.4999699890613556"/>
      </right>
      <top style="thin">
        <color theme="8" tint="-0.4999699890613556"/>
      </top>
      <bottom style="medium">
        <color theme="8" tint="-0.4999699890613556"/>
      </bottom>
    </border>
    <border>
      <left>
        <color indexed="63"/>
      </left>
      <right>
        <color indexed="63"/>
      </right>
      <top style="thin">
        <color theme="8" tint="-0.4999699890613556"/>
      </top>
      <bottom style="medium">
        <color theme="8" tint="-0.4999699890613556"/>
      </bottom>
    </border>
    <border>
      <left style="medium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medium">
        <color theme="8" tint="-0.4999699890613556"/>
      </bottom>
    </border>
    <border>
      <left>
        <color indexed="63"/>
      </left>
      <right style="thin">
        <color theme="8" tint="-0.4999699890613556"/>
      </right>
      <top style="medium">
        <color theme="8" tint="-0.4999699890613556"/>
      </top>
      <bottom style="thin">
        <color theme="8" tint="-0.4999699890613556"/>
      </bottom>
    </border>
    <border>
      <left>
        <color indexed="63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>
        <color indexed="63"/>
      </left>
      <right style="thin">
        <color theme="8" tint="-0.4999699890613556"/>
      </right>
      <top style="thin">
        <color theme="8" tint="-0.4999699890613556"/>
      </top>
      <bottom style="medium">
        <color theme="8" tint="-0.4999699890613556"/>
      </bottom>
    </border>
    <border>
      <left>
        <color indexed="63"/>
      </left>
      <right style="medium">
        <color theme="8" tint="-0.4999699890613556"/>
      </right>
      <top>
        <color indexed="63"/>
      </top>
      <bottom style="thin">
        <color theme="8" tint="-0.4999699890613556"/>
      </bottom>
    </border>
    <border>
      <left style="medium"/>
      <right/>
      <top style="medium"/>
      <bottom style="medium"/>
    </border>
    <border>
      <left style="thin">
        <color theme="8" tint="-0.4999699890613556"/>
      </left>
      <right style="thin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 style="thin">
        <color theme="8" tint="-0.4999699890613556"/>
      </left>
      <right>
        <color indexed="63"/>
      </right>
      <top style="medium">
        <color theme="8" tint="-0.4999699890613556"/>
      </top>
      <bottom style="medium">
        <color theme="8" tint="-0.4999699890613556"/>
      </bottom>
    </border>
    <border>
      <left style="medium">
        <color theme="8" tint="-0.4999699890613556"/>
      </left>
      <right style="thin">
        <color theme="8" tint="-0.4999699890613556"/>
      </right>
      <top/>
      <bottom style="medium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/>
      <bottom style="medium">
        <color theme="8" tint="-0.4999699890613556"/>
      </bottom>
    </border>
    <border>
      <left style="thin">
        <color theme="8" tint="-0.4999699890613556"/>
      </left>
      <right>
        <color indexed="63"/>
      </right>
      <top/>
      <bottom style="medium">
        <color theme="8" tint="-0.4999699890613556"/>
      </bottom>
    </border>
    <border>
      <left style="medium">
        <color theme="8" tint="-0.4999699890613556"/>
      </left>
      <right style="thin">
        <color theme="8" tint="-0.4999699890613556"/>
      </right>
      <top/>
      <bottom/>
    </border>
    <border>
      <left style="thin">
        <color theme="8" tint="-0.4999699890613556"/>
      </left>
      <right style="thin">
        <color theme="8" tint="-0.4999699890613556"/>
      </right>
      <top/>
      <bottom/>
    </border>
    <border>
      <left style="thin">
        <color theme="8" tint="-0.4999699890613556"/>
      </left>
      <right>
        <color indexed="63"/>
      </right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theme="8" tint="-0.4999699890613556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>
        <color theme="8" tint="-0.4999699890613556"/>
      </left>
      <right style="thin">
        <color theme="8" tint="-0.4999699890613556"/>
      </right>
      <top>
        <color indexed="63"/>
      </top>
      <bottom style="thin">
        <color theme="8" tint="-0.4999699890613556"/>
      </bottom>
    </border>
    <border>
      <left style="medium"/>
      <right style="thin">
        <color theme="8" tint="-0.4999699890613556"/>
      </right>
      <top style="medium">
        <color theme="8" tint="-0.4999699890613556"/>
      </top>
      <bottom style="thin">
        <color theme="8" tint="-0.4999699890613556"/>
      </bottom>
    </border>
    <border>
      <left style="medium"/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medium"/>
      <right style="thin">
        <color theme="8" tint="-0.4999699890613556"/>
      </right>
      <top style="thin">
        <color theme="8" tint="-0.4999699890613556"/>
      </top>
      <bottom style="medium">
        <color theme="8" tint="-0.4999699890613556"/>
      </bottom>
    </border>
    <border>
      <left style="thin">
        <color theme="8" tint="-0.4999699890613556"/>
      </left>
      <right>
        <color indexed="63"/>
      </right>
      <top>
        <color indexed="63"/>
      </top>
      <bottom style="thin">
        <color theme="8" tint="-0.4999699890613556"/>
      </bottom>
    </border>
    <border>
      <left style="thin">
        <color theme="8" tint="-0.4999699890613556"/>
      </left>
      <right>
        <color indexed="63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>
        <color indexed="63"/>
      </right>
      <top style="thin">
        <color theme="8" tint="-0.4999699890613556"/>
      </top>
      <bottom style="medium">
        <color theme="8" tint="-0.4999699890613556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>
        <color theme="8" tint="-0.4999699890613556"/>
      </bottom>
    </border>
    <border>
      <left style="thin">
        <color theme="8" tint="-0.4999699890613556"/>
      </left>
      <right>
        <color indexed="63"/>
      </right>
      <top style="medium">
        <color theme="8" tint="-0.4999699890613556"/>
      </top>
      <bottom style="thin">
        <color theme="8" tint="-0.4999699890613556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>
        <color theme="6" tint="-0.24993999302387238"/>
      </left>
      <right style="thin"/>
      <top/>
      <bottom style="thin"/>
    </border>
    <border>
      <left style="thin">
        <color theme="1"/>
      </left>
      <right style="hair">
        <color theme="6" tint="-0.24993999302387238"/>
      </right>
      <top/>
      <bottom style="thin"/>
    </border>
    <border>
      <left style="hair">
        <color theme="6" tint="-0.24993999302387238"/>
      </left>
      <right style="thin">
        <color theme="1"/>
      </right>
      <top/>
      <bottom style="thin"/>
    </border>
    <border>
      <left style="medium">
        <color theme="6" tint="-0.24993999302387238"/>
      </left>
      <right/>
      <top style="medium">
        <color theme="6" tint="-0.24993999302387238"/>
      </top>
      <bottom/>
    </border>
    <border>
      <left style="medium">
        <color theme="6" tint="-0.24993999302387238"/>
      </left>
      <right/>
      <top/>
      <bottom style="medium">
        <color theme="6" tint="-0.24993999302387238"/>
      </bottom>
    </border>
    <border>
      <left style="thin">
        <color theme="1"/>
      </left>
      <right style="hair">
        <color theme="6" tint="-0.24993999302387238"/>
      </right>
      <top style="medium">
        <color theme="6" tint="-0.24993999302387238"/>
      </top>
      <bottom style="thin">
        <color theme="6" tint="-0.24993999302387238"/>
      </bottom>
    </border>
    <border>
      <left style="hair">
        <color theme="6" tint="-0.24993999302387238"/>
      </left>
      <right style="thin">
        <color theme="1"/>
      </right>
      <top style="medium">
        <color theme="6" tint="-0.24993999302387238"/>
      </top>
      <bottom style="thin">
        <color theme="6" tint="-0.24993999302387238"/>
      </bottom>
    </border>
    <border>
      <left/>
      <right/>
      <top style="medium">
        <color theme="6" tint="-0.24993999302387238"/>
      </top>
      <bottom style="medium">
        <color theme="6" tint="-0.24993999302387238"/>
      </bottom>
    </border>
    <border>
      <left style="hair">
        <color theme="6" tint="-0.24993999302387238"/>
      </left>
      <right style="medium">
        <color theme="6" tint="-0.24993999302387238"/>
      </right>
      <top/>
      <bottom style="thin"/>
    </border>
    <border>
      <left style="hair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thin">
        <color theme="6" tint="-0.24993999302387238"/>
      </bottom>
    </border>
    <border>
      <left style="medium">
        <color theme="6" tint="-0.24993999302387238"/>
      </left>
      <right style="thin"/>
      <top style="medium">
        <color theme="6" tint="-0.24993999302387238"/>
      </top>
      <bottom style="thin"/>
    </border>
    <border>
      <left style="medium">
        <color theme="6" tint="-0.24993999302387238"/>
      </left>
      <right style="thin"/>
      <top style="thin"/>
      <bottom style="medium">
        <color theme="6" tint="-0.24993999302387238"/>
      </bottom>
    </border>
    <border>
      <left style="thin"/>
      <right/>
      <top style="medium">
        <color theme="6" tint="-0.24993999302387238"/>
      </top>
      <bottom style="thin">
        <color theme="6" tint="-0.24993999302387238"/>
      </bottom>
    </border>
    <border>
      <left/>
      <right/>
      <top style="medium">
        <color theme="6" tint="-0.24993999302387238"/>
      </top>
      <bottom style="thin">
        <color theme="6" tint="-0.24993999302387238"/>
      </bottom>
    </border>
    <border>
      <left/>
      <right style="medium">
        <color theme="6" tint="-0.24993999302387238"/>
      </right>
      <top style="medium">
        <color theme="6" tint="-0.24993999302387238"/>
      </top>
      <bottom style="thin">
        <color theme="6" tint="-0.24993999302387238"/>
      </bottom>
    </border>
    <border>
      <left style="medium">
        <color theme="6" tint="-0.24993999302387238"/>
      </left>
      <right style="thin"/>
      <top style="medium">
        <color theme="6" tint="-0.24993999302387238"/>
      </top>
      <bottom style="thin">
        <color theme="6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9" fillId="0" borderId="0" xfId="0" applyFont="1" applyAlignment="1" applyProtection="1">
      <alignment shrinkToFit="1"/>
      <protection hidden="1"/>
    </xf>
    <xf numFmtId="0" fontId="61" fillId="0" borderId="0" xfId="0" applyFont="1" applyAlignment="1" applyProtection="1">
      <alignment/>
      <protection hidden="1"/>
    </xf>
    <xf numFmtId="0" fontId="61" fillId="0" borderId="0" xfId="0" applyFont="1" applyBorder="1" applyAlignment="1" applyProtection="1">
      <alignment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62" fillId="33" borderId="0" xfId="0" applyFont="1" applyFill="1" applyAlignment="1" applyProtection="1">
      <alignment horizontal="center" shrinkToFit="1"/>
      <protection locked="0"/>
    </xf>
    <xf numFmtId="0" fontId="63" fillId="0" borderId="0" xfId="0" applyFont="1" applyAlignment="1" applyProtection="1">
      <alignment horizontal="right"/>
      <protection hidden="1"/>
    </xf>
    <xf numFmtId="14" fontId="0" fillId="0" borderId="0" xfId="0" applyNumberFormat="1" applyAlignment="1" applyProtection="1">
      <alignment/>
      <protection hidden="1"/>
    </xf>
    <xf numFmtId="14" fontId="0" fillId="0" borderId="0" xfId="0" applyNumberFormat="1" applyBorder="1" applyAlignment="1" applyProtection="1">
      <alignment/>
      <protection hidden="1"/>
    </xf>
    <xf numFmtId="0" fontId="59" fillId="34" borderId="0" xfId="0" applyFont="1" applyFill="1" applyAlignment="1" applyProtection="1">
      <alignment shrinkToFi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64" fillId="4" borderId="0" xfId="0" applyFont="1" applyFill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shrinkToFit="1"/>
      <protection hidden="1"/>
    </xf>
    <xf numFmtId="1" fontId="0" fillId="35" borderId="13" xfId="0" applyNumberFormat="1" applyFill="1" applyBorder="1" applyAlignment="1" applyProtection="1">
      <alignment horizontal="center" textRotation="90" shrinkToFit="1"/>
      <protection hidden="1"/>
    </xf>
    <xf numFmtId="1" fontId="0" fillId="35" borderId="14" xfId="0" applyNumberFormat="1" applyFill="1" applyBorder="1" applyAlignment="1" applyProtection="1">
      <alignment horizontal="center" textRotation="90" shrinkToFit="1"/>
      <protection hidden="1"/>
    </xf>
    <xf numFmtId="1" fontId="0" fillId="35" borderId="15" xfId="0" applyNumberFormat="1" applyFill="1" applyBorder="1" applyAlignment="1" applyProtection="1">
      <alignment textRotation="90" shrinkToFit="1"/>
      <protection hidden="1"/>
    </xf>
    <xf numFmtId="0" fontId="0" fillId="0" borderId="16" xfId="0" applyBorder="1" applyAlignment="1" applyProtection="1">
      <alignment shrinkToFit="1"/>
      <protection hidden="1"/>
    </xf>
    <xf numFmtId="1" fontId="0" fillId="3" borderId="13" xfId="0" applyNumberFormat="1" applyFill="1" applyBorder="1" applyAlignment="1" applyProtection="1">
      <alignment horizontal="center" textRotation="90" shrinkToFit="1"/>
      <protection hidden="1"/>
    </xf>
    <xf numFmtId="1" fontId="0" fillId="3" borderId="14" xfId="0" applyNumberFormat="1" applyFill="1" applyBorder="1" applyAlignment="1" applyProtection="1">
      <alignment horizontal="center" textRotation="90" shrinkToFit="1"/>
      <protection hidden="1"/>
    </xf>
    <xf numFmtId="1" fontId="0" fillId="3" borderId="15" xfId="0" applyNumberFormat="1" applyFill="1" applyBorder="1" applyAlignment="1" applyProtection="1">
      <alignment textRotation="90" shrinkToFit="1"/>
      <protection hidden="1"/>
    </xf>
    <xf numFmtId="0" fontId="0" fillId="9" borderId="17" xfId="0" applyFill="1" applyBorder="1" applyAlignment="1" applyProtection="1">
      <alignment shrinkToFit="1"/>
      <protection hidden="1"/>
    </xf>
    <xf numFmtId="1" fontId="65" fillId="36" borderId="13" xfId="0" applyNumberFormat="1" applyFont="1" applyFill="1" applyBorder="1" applyAlignment="1" applyProtection="1">
      <alignment textRotation="90" shrinkToFit="1"/>
      <protection hidden="1"/>
    </xf>
    <xf numFmtId="1" fontId="65" fillId="36" borderId="14" xfId="0" applyNumberFormat="1" applyFont="1" applyFill="1" applyBorder="1" applyAlignment="1" applyProtection="1">
      <alignment textRotation="90" shrinkToFit="1"/>
      <protection hidden="1"/>
    </xf>
    <xf numFmtId="1" fontId="65" fillId="36" borderId="18" xfId="0" applyNumberFormat="1" applyFont="1" applyFill="1" applyBorder="1" applyAlignment="1" applyProtection="1">
      <alignment textRotation="90" shrinkToFit="1"/>
      <protection hidden="1"/>
    </xf>
    <xf numFmtId="1" fontId="65" fillId="0" borderId="19" xfId="0" applyNumberFormat="1" applyFont="1" applyBorder="1" applyAlignment="1" applyProtection="1">
      <alignment textRotation="90" shrinkToFit="1"/>
      <protection hidden="1"/>
    </xf>
    <xf numFmtId="1" fontId="65" fillId="0" borderId="20" xfId="0" applyNumberFormat="1" applyFont="1" applyBorder="1" applyAlignment="1" applyProtection="1">
      <alignment textRotation="90" shrinkToFit="1"/>
      <protection hidden="1"/>
    </xf>
    <xf numFmtId="1" fontId="65" fillId="0" borderId="21" xfId="0" applyNumberFormat="1" applyFont="1" applyBorder="1" applyAlignment="1" applyProtection="1">
      <alignment horizontal="center" textRotation="90" shrinkToFit="1"/>
      <protection hidden="1"/>
    </xf>
    <xf numFmtId="0" fontId="65" fillId="0" borderId="22" xfId="0" applyFont="1" applyBorder="1" applyAlignment="1" applyProtection="1">
      <alignment horizontal="center" shrinkToFit="1"/>
      <protection hidden="1"/>
    </xf>
    <xf numFmtId="0" fontId="65" fillId="0" borderId="23" xfId="0" applyFont="1" applyBorder="1" applyAlignment="1" applyProtection="1">
      <alignment horizontal="center" shrinkToFit="1"/>
      <protection hidden="1"/>
    </xf>
    <xf numFmtId="0" fontId="65" fillId="0" borderId="24" xfId="0" applyFont="1" applyBorder="1" applyAlignment="1" applyProtection="1">
      <alignment horizontal="center" shrinkToFit="1"/>
      <protection hidden="1"/>
    </xf>
    <xf numFmtId="0" fontId="60" fillId="0" borderId="0" xfId="0" applyFont="1" applyAlignment="1" applyProtection="1">
      <alignment/>
      <protection hidden="1"/>
    </xf>
    <xf numFmtId="0" fontId="65" fillId="0" borderId="25" xfId="0" applyFont="1" applyBorder="1" applyAlignment="1" applyProtection="1">
      <alignment/>
      <protection hidden="1"/>
    </xf>
    <xf numFmtId="0" fontId="65" fillId="0" borderId="26" xfId="0" applyFont="1" applyBorder="1" applyAlignment="1" applyProtection="1">
      <alignment/>
      <protection hidden="1"/>
    </xf>
    <xf numFmtId="0" fontId="66" fillId="37" borderId="27" xfId="0" applyFont="1" applyFill="1" applyBorder="1" applyAlignment="1" applyProtection="1">
      <alignment shrinkToFit="1"/>
      <protection hidden="1"/>
    </xf>
    <xf numFmtId="0" fontId="66" fillId="37" borderId="11" xfId="0" applyFont="1" applyFill="1" applyBorder="1" applyAlignment="1" applyProtection="1">
      <alignment shrinkToFit="1"/>
      <protection hidden="1"/>
    </xf>
    <xf numFmtId="0" fontId="66" fillId="37" borderId="28" xfId="0" applyFont="1" applyFill="1" applyBorder="1" applyAlignment="1" applyProtection="1">
      <alignment shrinkToFit="1"/>
      <protection hidden="1"/>
    </xf>
    <xf numFmtId="0" fontId="60" fillId="0" borderId="29" xfId="0" applyFont="1" applyBorder="1" applyAlignment="1" applyProtection="1">
      <alignment shrinkToFit="1"/>
      <protection hidden="1"/>
    </xf>
    <xf numFmtId="181" fontId="0" fillId="35" borderId="30" xfId="0" applyNumberFormat="1" applyFill="1" applyBorder="1" applyAlignment="1" applyProtection="1">
      <alignment horizontal="center" textRotation="90" shrinkToFit="1"/>
      <protection hidden="1"/>
    </xf>
    <xf numFmtId="0" fontId="60" fillId="35" borderId="31" xfId="0" applyFont="1" applyFill="1" applyBorder="1" applyAlignment="1" applyProtection="1">
      <alignment horizontal="center" shrinkToFit="1"/>
      <protection hidden="1"/>
    </xf>
    <xf numFmtId="0" fontId="60" fillId="35" borderId="32" xfId="0" applyFont="1" applyFill="1" applyBorder="1" applyAlignment="1" applyProtection="1">
      <alignment shrinkToFit="1"/>
      <protection hidden="1"/>
    </xf>
    <xf numFmtId="0" fontId="60" fillId="0" borderId="33" xfId="0" applyFont="1" applyBorder="1" applyAlignment="1" applyProtection="1">
      <alignment shrinkToFit="1"/>
      <protection hidden="1"/>
    </xf>
    <xf numFmtId="181" fontId="0" fillId="3" borderId="30" xfId="0" applyNumberFormat="1" applyFill="1" applyBorder="1" applyAlignment="1" applyProtection="1">
      <alignment horizontal="center" textRotation="90" shrinkToFit="1"/>
      <protection hidden="1"/>
    </xf>
    <xf numFmtId="0" fontId="60" fillId="3" borderId="31" xfId="0" applyFont="1" applyFill="1" applyBorder="1" applyAlignment="1" applyProtection="1">
      <alignment horizontal="center" shrinkToFit="1"/>
      <protection hidden="1"/>
    </xf>
    <xf numFmtId="0" fontId="60" fillId="3" borderId="32" xfId="0" applyFont="1" applyFill="1" applyBorder="1" applyAlignment="1" applyProtection="1">
      <alignment shrinkToFit="1"/>
      <protection hidden="1"/>
    </xf>
    <xf numFmtId="0" fontId="60" fillId="9" borderId="34" xfId="0" applyFont="1" applyFill="1" applyBorder="1" applyAlignment="1" applyProtection="1">
      <alignment shrinkToFit="1"/>
      <protection hidden="1"/>
    </xf>
    <xf numFmtId="181" fontId="65" fillId="36" borderId="30" xfId="0" applyNumberFormat="1" applyFont="1" applyFill="1" applyBorder="1" applyAlignment="1" applyProtection="1">
      <alignment textRotation="90" shrinkToFit="1"/>
      <protection hidden="1"/>
    </xf>
    <xf numFmtId="14" fontId="65" fillId="36" borderId="31" xfId="0" applyNumberFormat="1" applyFont="1" applyFill="1" applyBorder="1" applyAlignment="1" applyProtection="1">
      <alignment textRotation="90" shrinkToFit="1"/>
      <protection hidden="1"/>
    </xf>
    <xf numFmtId="14" fontId="65" fillId="36" borderId="35" xfId="0" applyNumberFormat="1" applyFont="1" applyFill="1" applyBorder="1" applyAlignment="1" applyProtection="1">
      <alignment textRotation="90" shrinkToFit="1"/>
      <protection hidden="1"/>
    </xf>
    <xf numFmtId="14" fontId="65" fillId="0" borderId="19" xfId="0" applyNumberFormat="1" applyFont="1" applyBorder="1" applyAlignment="1" applyProtection="1">
      <alignment textRotation="90" shrinkToFit="1"/>
      <protection hidden="1"/>
    </xf>
    <xf numFmtId="14" fontId="65" fillId="0" borderId="20" xfId="0" applyNumberFormat="1" applyFont="1" applyBorder="1" applyAlignment="1" applyProtection="1">
      <alignment textRotation="90" shrinkToFit="1"/>
      <protection hidden="1"/>
    </xf>
    <xf numFmtId="14" fontId="65" fillId="0" borderId="36" xfId="0" applyNumberFormat="1" applyFont="1" applyBorder="1" applyAlignment="1" applyProtection="1">
      <alignment horizontal="center" textRotation="90" shrinkToFit="1"/>
      <protection hidden="1"/>
    </xf>
    <xf numFmtId="14" fontId="65" fillId="0" borderId="37" xfId="0" applyNumberFormat="1" applyFont="1" applyBorder="1" applyAlignment="1" applyProtection="1">
      <alignment textRotation="90" shrinkToFit="1"/>
      <protection hidden="1"/>
    </xf>
    <xf numFmtId="14" fontId="65" fillId="0" borderId="38" xfId="0" applyNumberFormat="1" applyFont="1" applyBorder="1" applyAlignment="1" applyProtection="1">
      <alignment textRotation="90" shrinkToFit="1"/>
      <protection hidden="1"/>
    </xf>
    <xf numFmtId="14" fontId="65" fillId="0" borderId="39" xfId="0" applyNumberFormat="1" applyFont="1" applyBorder="1" applyAlignment="1" applyProtection="1">
      <alignment textRotation="90" shrinkToFit="1"/>
      <protection hidden="1"/>
    </xf>
    <xf numFmtId="0" fontId="60" fillId="0" borderId="0" xfId="0" applyFont="1" applyAlignment="1" applyProtection="1">
      <alignment horizontal="left"/>
      <protection hidden="1"/>
    </xf>
    <xf numFmtId="0" fontId="0" fillId="0" borderId="40" xfId="0" applyBorder="1" applyAlignment="1" applyProtection="1">
      <alignment shrinkToFit="1"/>
      <protection hidden="1"/>
    </xf>
    <xf numFmtId="181" fontId="0" fillId="35" borderId="41" xfId="0" applyNumberFormat="1" applyFill="1" applyBorder="1" applyAlignment="1" applyProtection="1">
      <alignment horizontal="center" textRotation="90" shrinkToFit="1"/>
      <protection hidden="1"/>
    </xf>
    <xf numFmtId="181" fontId="0" fillId="0" borderId="40" xfId="0" applyNumberFormat="1" applyBorder="1" applyAlignment="1" applyProtection="1">
      <alignment textRotation="90" shrinkToFit="1"/>
      <protection hidden="1"/>
    </xf>
    <xf numFmtId="181" fontId="0" fillId="3" borderId="41" xfId="0" applyNumberFormat="1" applyFill="1" applyBorder="1" applyAlignment="1" applyProtection="1">
      <alignment horizontal="center" textRotation="90" shrinkToFit="1"/>
      <protection hidden="1"/>
    </xf>
    <xf numFmtId="181" fontId="0" fillId="3" borderId="42" xfId="0" applyNumberFormat="1" applyFill="1" applyBorder="1" applyAlignment="1" applyProtection="1">
      <alignment horizontal="center" textRotation="90" shrinkToFit="1"/>
      <protection hidden="1"/>
    </xf>
    <xf numFmtId="181" fontId="0" fillId="3" borderId="43" xfId="0" applyNumberFormat="1" applyFill="1" applyBorder="1" applyAlignment="1" applyProtection="1">
      <alignment textRotation="90" shrinkToFit="1"/>
      <protection hidden="1"/>
    </xf>
    <xf numFmtId="0" fontId="0" fillId="9" borderId="44" xfId="0" applyFill="1" applyBorder="1" applyAlignment="1" applyProtection="1">
      <alignment shrinkToFit="1"/>
      <protection hidden="1"/>
    </xf>
    <xf numFmtId="181" fontId="65" fillId="36" borderId="41" xfId="0" applyNumberFormat="1" applyFont="1" applyFill="1" applyBorder="1" applyAlignment="1" applyProtection="1">
      <alignment textRotation="90" shrinkToFit="1"/>
      <protection hidden="1"/>
    </xf>
    <xf numFmtId="181" fontId="65" fillId="36" borderId="42" xfId="0" applyNumberFormat="1" applyFont="1" applyFill="1" applyBorder="1" applyAlignment="1" applyProtection="1">
      <alignment textRotation="90" shrinkToFit="1"/>
      <protection hidden="1"/>
    </xf>
    <xf numFmtId="181" fontId="65" fillId="36" borderId="45" xfId="0" applyNumberFormat="1" applyFont="1" applyFill="1" applyBorder="1" applyAlignment="1" applyProtection="1">
      <alignment textRotation="90" shrinkToFit="1"/>
      <protection hidden="1"/>
    </xf>
    <xf numFmtId="181" fontId="65" fillId="0" borderId="19" xfId="0" applyNumberFormat="1" applyFont="1" applyBorder="1" applyAlignment="1" applyProtection="1">
      <alignment textRotation="90" shrinkToFit="1"/>
      <protection hidden="1"/>
    </xf>
    <xf numFmtId="181" fontId="65" fillId="0" borderId="20" xfId="0" applyNumberFormat="1" applyFont="1" applyBorder="1" applyAlignment="1" applyProtection="1">
      <alignment textRotation="90" shrinkToFit="1"/>
      <protection hidden="1"/>
    </xf>
    <xf numFmtId="181" fontId="63" fillId="0" borderId="46" xfId="0" applyNumberFormat="1" applyFont="1" applyBorder="1" applyAlignment="1" applyProtection="1">
      <alignment horizontal="center" vertical="center" shrinkToFit="1"/>
      <protection hidden="1"/>
    </xf>
    <xf numFmtId="181" fontId="67" fillId="0" borderId="47" xfId="0" applyNumberFormat="1" applyFont="1" applyBorder="1" applyAlignment="1" applyProtection="1">
      <alignment horizontal="center" vertical="center" textRotation="90" shrinkToFit="1"/>
      <protection hidden="1"/>
    </xf>
    <xf numFmtId="181" fontId="67" fillId="0" borderId="48" xfId="0" applyNumberFormat="1" applyFont="1" applyBorder="1" applyAlignment="1" applyProtection="1">
      <alignment horizontal="center" vertical="center" textRotation="90" shrinkToFit="1"/>
      <protection hidden="1"/>
    </xf>
    <xf numFmtId="181" fontId="67" fillId="0" borderId="49" xfId="0" applyNumberFormat="1" applyFont="1" applyBorder="1" applyAlignment="1" applyProtection="1">
      <alignment horizontal="center" vertical="center" textRotation="90" shrinkToFit="1"/>
      <protection hidden="1"/>
    </xf>
    <xf numFmtId="0" fontId="68" fillId="0" borderId="26" xfId="0" applyFont="1" applyBorder="1" applyAlignment="1" applyProtection="1">
      <alignment horizontal="center" vertical="center" wrapText="1"/>
      <protection hidden="1"/>
    </xf>
    <xf numFmtId="0" fontId="68" fillId="0" borderId="0" xfId="0" applyFont="1" applyBorder="1" applyAlignment="1" applyProtection="1">
      <alignment horizontal="center" vertical="center" wrapText="1"/>
      <protection hidden="1"/>
    </xf>
    <xf numFmtId="0" fontId="68" fillId="0" borderId="20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shrinkToFit="1"/>
      <protection hidden="1"/>
    </xf>
    <xf numFmtId="0" fontId="65" fillId="36" borderId="50" xfId="0" applyFont="1" applyFill="1" applyBorder="1" applyAlignment="1" applyProtection="1">
      <alignment textRotation="90" shrinkToFit="1"/>
      <protection hidden="1"/>
    </xf>
    <xf numFmtId="0" fontId="65" fillId="36" borderId="51" xfId="0" applyFont="1" applyFill="1" applyBorder="1" applyAlignment="1" applyProtection="1">
      <alignment textRotation="90" shrinkToFit="1"/>
      <protection hidden="1"/>
    </xf>
    <xf numFmtId="0" fontId="65" fillId="36" borderId="52" xfId="0" applyFont="1" applyFill="1" applyBorder="1" applyAlignment="1" applyProtection="1">
      <alignment textRotation="90" shrinkToFit="1"/>
      <protection hidden="1"/>
    </xf>
    <xf numFmtId="181" fontId="0" fillId="0" borderId="29" xfId="0" applyNumberFormat="1" applyBorder="1" applyAlignment="1" applyProtection="1">
      <alignment textRotation="90" shrinkToFit="1"/>
      <protection hidden="1"/>
    </xf>
    <xf numFmtId="0" fontId="65" fillId="3" borderId="50" xfId="0" applyFont="1" applyFill="1" applyBorder="1" applyAlignment="1" applyProtection="1">
      <alignment textRotation="90" shrinkToFit="1"/>
      <protection hidden="1"/>
    </xf>
    <xf numFmtId="0" fontId="65" fillId="3" borderId="51" xfId="0" applyFont="1" applyFill="1" applyBorder="1" applyAlignment="1" applyProtection="1">
      <alignment textRotation="90" shrinkToFit="1"/>
      <protection hidden="1"/>
    </xf>
    <xf numFmtId="0" fontId="65" fillId="3" borderId="52" xfId="0" applyFont="1" applyFill="1" applyBorder="1" applyAlignment="1" applyProtection="1">
      <alignment textRotation="90" shrinkToFit="1"/>
      <protection hidden="1"/>
    </xf>
    <xf numFmtId="0" fontId="0" fillId="9" borderId="53" xfId="0" applyFill="1" applyBorder="1" applyAlignment="1" applyProtection="1">
      <alignment shrinkToFit="1"/>
      <protection hidden="1"/>
    </xf>
    <xf numFmtId="0" fontId="65" fillId="36" borderId="54" xfId="0" applyFont="1" applyFill="1" applyBorder="1" applyAlignment="1" applyProtection="1">
      <alignment textRotation="90" shrinkToFit="1"/>
      <protection hidden="1"/>
    </xf>
    <xf numFmtId="0" fontId="65" fillId="0" borderId="19" xfId="0" applyFont="1" applyBorder="1" applyAlignment="1" applyProtection="1">
      <alignment textRotation="90" shrinkToFit="1"/>
      <protection hidden="1"/>
    </xf>
    <xf numFmtId="0" fontId="65" fillId="0" borderId="20" xfId="0" applyFont="1" applyBorder="1" applyAlignment="1" applyProtection="1">
      <alignment textRotation="90" shrinkToFit="1"/>
      <protection hidden="1"/>
    </xf>
    <xf numFmtId="0" fontId="65" fillId="0" borderId="36" xfId="0" applyFont="1" applyBorder="1" applyAlignment="1" applyProtection="1">
      <alignment horizontal="center" textRotation="90" shrinkToFit="1"/>
      <protection hidden="1"/>
    </xf>
    <xf numFmtId="0" fontId="0" fillId="0" borderId="4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66" fillId="37" borderId="55" xfId="0" applyFont="1" applyFill="1" applyBorder="1" applyAlignment="1" applyProtection="1">
      <alignment horizontal="center" textRotation="90" shrinkToFit="1"/>
      <protection hidden="1"/>
    </xf>
    <xf numFmtId="0" fontId="66" fillId="37" borderId="56" xfId="0" applyFont="1" applyFill="1" applyBorder="1" applyAlignment="1" applyProtection="1">
      <alignment horizontal="center" textRotation="90" shrinkToFit="1"/>
      <protection hidden="1"/>
    </xf>
    <xf numFmtId="0" fontId="66" fillId="37" borderId="57" xfId="0" applyFont="1" applyFill="1" applyBorder="1" applyAlignment="1" applyProtection="1">
      <alignment horizontal="center" textRotation="90" shrinkToFit="1"/>
      <protection hidden="1"/>
    </xf>
    <xf numFmtId="0" fontId="66" fillId="37" borderId="58" xfId="0" applyFont="1" applyFill="1" applyBorder="1" applyAlignment="1" applyProtection="1">
      <alignment horizontal="center" textRotation="90" shrinkToFit="1"/>
      <protection hidden="1"/>
    </xf>
    <xf numFmtId="0" fontId="66" fillId="37" borderId="59" xfId="0" applyFont="1" applyFill="1" applyBorder="1" applyAlignment="1" applyProtection="1">
      <alignment horizontal="center" textRotation="90" shrinkToFit="1"/>
      <protection hidden="1"/>
    </xf>
    <xf numFmtId="0" fontId="0" fillId="0" borderId="0" xfId="0" applyBorder="1" applyAlignment="1" applyProtection="1">
      <alignment shrinkToFit="1"/>
      <protection hidden="1"/>
    </xf>
    <xf numFmtId="181" fontId="0" fillId="35" borderId="31" xfId="0" applyNumberFormat="1" applyFill="1" applyBorder="1" applyAlignment="1" applyProtection="1">
      <alignment horizontal="center" textRotation="90" shrinkToFit="1"/>
      <protection hidden="1"/>
    </xf>
    <xf numFmtId="181" fontId="0" fillId="35" borderId="32" xfId="0" applyNumberFormat="1" applyFill="1" applyBorder="1" applyAlignment="1" applyProtection="1">
      <alignment textRotation="90" shrinkToFit="1"/>
      <protection hidden="1"/>
    </xf>
    <xf numFmtId="181" fontId="0" fillId="0" borderId="33" xfId="0" applyNumberFormat="1" applyBorder="1" applyAlignment="1" applyProtection="1">
      <alignment textRotation="90" shrinkToFit="1"/>
      <protection hidden="1"/>
    </xf>
    <xf numFmtId="181" fontId="0" fillId="3" borderId="31" xfId="0" applyNumberFormat="1" applyFill="1" applyBorder="1" applyAlignment="1" applyProtection="1">
      <alignment horizontal="center" textRotation="90" shrinkToFit="1"/>
      <protection hidden="1"/>
    </xf>
    <xf numFmtId="181" fontId="0" fillId="3" borderId="32" xfId="0" applyNumberFormat="1" applyFill="1" applyBorder="1" applyAlignment="1" applyProtection="1">
      <alignment textRotation="90" shrinkToFit="1"/>
      <protection hidden="1"/>
    </xf>
    <xf numFmtId="0" fontId="0" fillId="9" borderId="34" xfId="0" applyFill="1" applyBorder="1" applyAlignment="1" applyProtection="1">
      <alignment shrinkToFit="1"/>
      <protection hidden="1"/>
    </xf>
    <xf numFmtId="0" fontId="65" fillId="36" borderId="30" xfId="0" applyFont="1" applyFill="1" applyBorder="1" applyAlignment="1" applyProtection="1">
      <alignment textRotation="90" shrinkToFit="1"/>
      <protection hidden="1"/>
    </xf>
    <xf numFmtId="0" fontId="65" fillId="36" borderId="31" xfId="0" applyFont="1" applyFill="1" applyBorder="1" applyAlignment="1" applyProtection="1">
      <alignment textRotation="90" shrinkToFit="1"/>
      <protection hidden="1"/>
    </xf>
    <xf numFmtId="0" fontId="65" fillId="36" borderId="35" xfId="0" applyFont="1" applyFill="1" applyBorder="1" applyAlignment="1" applyProtection="1">
      <alignment textRotation="90" shrinkToFit="1"/>
      <protection hidden="1"/>
    </xf>
    <xf numFmtId="0" fontId="65" fillId="0" borderId="47" xfId="0" applyFont="1" applyBorder="1" applyAlignment="1" applyProtection="1">
      <alignment horizontal="center" textRotation="90" shrinkToFit="1"/>
      <protection hidden="1"/>
    </xf>
    <xf numFmtId="0" fontId="65" fillId="0" borderId="48" xfId="0" applyFont="1" applyBorder="1" applyAlignment="1" applyProtection="1">
      <alignment horizontal="center" textRotation="90" shrinkToFit="1"/>
      <protection hidden="1"/>
    </xf>
    <xf numFmtId="0" fontId="65" fillId="0" borderId="49" xfId="0" applyFont="1" applyBorder="1" applyAlignment="1" applyProtection="1">
      <alignment horizontal="center" textRotation="90" shrinkToFit="1"/>
      <protection hidden="1"/>
    </xf>
    <xf numFmtId="0" fontId="69" fillId="0" borderId="60" xfId="0" applyFont="1" applyBorder="1" applyAlignment="1" applyProtection="1">
      <alignment horizontal="center" vertical="center" wrapText="1"/>
      <protection hidden="1"/>
    </xf>
    <xf numFmtId="0" fontId="70" fillId="0" borderId="61" xfId="0" applyFont="1" applyBorder="1" applyAlignment="1" applyProtection="1">
      <alignment horizontal="center" vertical="center" wrapText="1"/>
      <protection hidden="1"/>
    </xf>
    <xf numFmtId="0" fontId="69" fillId="0" borderId="61" xfId="0" applyFont="1" applyBorder="1" applyAlignment="1" applyProtection="1">
      <alignment horizontal="center" vertical="center" wrapText="1"/>
      <protection hidden="1"/>
    </xf>
    <xf numFmtId="0" fontId="69" fillId="0" borderId="62" xfId="0" applyFont="1" applyBorder="1" applyAlignment="1" applyProtection="1">
      <alignment horizontal="center" vertical="center" wrapText="1"/>
      <protection hidden="1"/>
    </xf>
    <xf numFmtId="0" fontId="66" fillId="37" borderId="63" xfId="0" applyFont="1" applyFill="1" applyBorder="1" applyAlignment="1" applyProtection="1">
      <alignment horizontal="center" textRotation="90" shrinkToFit="1"/>
      <protection hidden="1"/>
    </xf>
    <xf numFmtId="0" fontId="71" fillId="37" borderId="64" xfId="0" applyFont="1" applyFill="1" applyBorder="1" applyAlignment="1" applyProtection="1">
      <alignment horizontal="center" textRotation="90" shrinkToFit="1"/>
      <protection hidden="1"/>
    </xf>
    <xf numFmtId="0" fontId="66" fillId="37" borderId="65" xfId="0" applyFont="1" applyFill="1" applyBorder="1" applyAlignment="1" applyProtection="1">
      <alignment horizontal="center" textRotation="90" shrinkToFit="1"/>
      <protection hidden="1"/>
    </xf>
    <xf numFmtId="0" fontId="71" fillId="37" borderId="66" xfId="0" applyFont="1" applyFill="1" applyBorder="1" applyAlignment="1" applyProtection="1">
      <alignment horizontal="center" textRotation="90" shrinkToFit="1"/>
      <protection hidden="1"/>
    </xf>
    <xf numFmtId="0" fontId="71" fillId="37" borderId="67" xfId="0" applyFont="1" applyFill="1" applyBorder="1" applyAlignment="1" applyProtection="1">
      <alignment horizontal="center" textRotation="90" shrinkToFit="1"/>
      <protection hidden="1"/>
    </xf>
    <xf numFmtId="0" fontId="0" fillId="0" borderId="68" xfId="0" applyBorder="1" applyAlignment="1" applyProtection="1">
      <alignment/>
      <protection hidden="1"/>
    </xf>
    <xf numFmtId="0" fontId="0" fillId="35" borderId="69" xfId="0" applyFill="1" applyBorder="1" applyAlignment="1" applyProtection="1">
      <alignment horizontal="center" textRotation="90"/>
      <protection hidden="1"/>
    </xf>
    <xf numFmtId="0" fontId="0" fillId="0" borderId="70" xfId="0" applyBorder="1" applyAlignment="1" applyProtection="1">
      <alignment/>
      <protection hidden="1"/>
    </xf>
    <xf numFmtId="0" fontId="0" fillId="3" borderId="69" xfId="0" applyFill="1" applyBorder="1" applyAlignment="1" applyProtection="1">
      <alignment horizontal="center" textRotation="90"/>
      <protection hidden="1"/>
    </xf>
    <xf numFmtId="0" fontId="0" fillId="3" borderId="71" xfId="0" applyFill="1" applyBorder="1" applyAlignment="1" applyProtection="1">
      <alignment horizontal="center" textRotation="90"/>
      <protection hidden="1"/>
    </xf>
    <xf numFmtId="0" fontId="0" fillId="3" borderId="72" xfId="0" applyFill="1" applyBorder="1" applyAlignment="1" applyProtection="1">
      <alignment textRotation="90"/>
      <protection hidden="1"/>
    </xf>
    <xf numFmtId="0" fontId="0" fillId="9" borderId="73" xfId="0" applyFill="1" applyBorder="1" applyAlignment="1" applyProtection="1">
      <alignment/>
      <protection hidden="1"/>
    </xf>
    <xf numFmtId="0" fontId="0" fillId="36" borderId="69" xfId="0" applyFill="1" applyBorder="1" applyAlignment="1" applyProtection="1">
      <alignment textRotation="90"/>
      <protection hidden="1"/>
    </xf>
    <xf numFmtId="0" fontId="0" fillId="36" borderId="71" xfId="0" applyFill="1" applyBorder="1" applyAlignment="1" applyProtection="1">
      <alignment textRotation="90"/>
      <protection hidden="1"/>
    </xf>
    <xf numFmtId="0" fontId="0" fillId="36" borderId="74" xfId="0" applyFill="1" applyBorder="1" applyAlignment="1" applyProtection="1">
      <alignment textRotation="90"/>
      <protection hidden="1"/>
    </xf>
    <xf numFmtId="0" fontId="0" fillId="0" borderId="19" xfId="0" applyBorder="1" applyAlignment="1" applyProtection="1">
      <alignment textRotation="90"/>
      <protection hidden="1"/>
    </xf>
    <xf numFmtId="0" fontId="0" fillId="0" borderId="20" xfId="0" applyBorder="1" applyAlignment="1" applyProtection="1">
      <alignment textRotation="90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65" fillId="0" borderId="76" xfId="0" applyFont="1" applyBorder="1" applyAlignment="1" applyProtection="1">
      <alignment horizontal="center" textRotation="90" shrinkToFit="1"/>
      <protection hidden="1"/>
    </xf>
    <xf numFmtId="0" fontId="65" fillId="0" borderId="77" xfId="0" applyFont="1" applyBorder="1" applyAlignment="1" applyProtection="1">
      <alignment horizontal="center" textRotation="90" shrinkToFit="1"/>
      <protection hidden="1"/>
    </xf>
    <xf numFmtId="0" fontId="65" fillId="0" borderId="78" xfId="0" applyFont="1" applyBorder="1" applyAlignment="1" applyProtection="1">
      <alignment horizontal="center" textRotation="90" shrinkToFit="1"/>
      <protection hidden="1"/>
    </xf>
    <xf numFmtId="0" fontId="59" fillId="0" borderId="79" xfId="0" applyFont="1" applyBorder="1" applyAlignment="1" applyProtection="1">
      <alignment horizontal="center" vertical="center" shrinkToFit="1"/>
      <protection hidden="1"/>
    </xf>
    <xf numFmtId="0" fontId="0" fillId="33" borderId="80" xfId="0" applyFill="1" applyBorder="1" applyAlignment="1" applyProtection="1">
      <alignment vertical="center" shrinkToFit="1"/>
      <protection locked="0"/>
    </xf>
    <xf numFmtId="0" fontId="0" fillId="33" borderId="81" xfId="0" applyFill="1" applyBorder="1" applyAlignment="1" applyProtection="1">
      <alignment horizontal="center" vertical="center" shrinkToFit="1"/>
      <protection locked="0"/>
    </xf>
    <xf numFmtId="14" fontId="0" fillId="33" borderId="81" xfId="0" applyNumberFormat="1" applyFill="1" applyBorder="1" applyAlignment="1" applyProtection="1">
      <alignment horizontal="center" vertical="center" shrinkToFit="1"/>
      <protection locked="0"/>
    </xf>
    <xf numFmtId="0" fontId="0" fillId="33" borderId="82" xfId="0" applyFill="1" applyBorder="1" applyAlignment="1" applyProtection="1">
      <alignment horizontal="center" vertical="center" shrinkToFit="1"/>
      <protection locked="0"/>
    </xf>
    <xf numFmtId="0" fontId="72" fillId="33" borderId="83" xfId="0" applyFont="1" applyFill="1" applyBorder="1" applyAlignment="1" applyProtection="1">
      <alignment horizontal="center" vertical="center" shrinkToFit="1"/>
      <protection locked="0"/>
    </xf>
    <xf numFmtId="0" fontId="73" fillId="33" borderId="84" xfId="0" applyFont="1" applyFill="1" applyBorder="1" applyAlignment="1" applyProtection="1">
      <alignment horizontal="center" vertical="center" shrinkToFit="1"/>
      <protection locked="0"/>
    </xf>
    <xf numFmtId="0" fontId="72" fillId="33" borderId="85" xfId="0" applyFont="1" applyFill="1" applyBorder="1" applyAlignment="1" applyProtection="1">
      <alignment horizontal="center" vertical="center" shrinkToFit="1"/>
      <protection locked="0"/>
    </xf>
    <xf numFmtId="0" fontId="73" fillId="33" borderId="86" xfId="0" applyFont="1" applyFill="1" applyBorder="1" applyAlignment="1" applyProtection="1">
      <alignment horizontal="center" vertical="center" shrinkToFit="1"/>
      <protection locked="0"/>
    </xf>
    <xf numFmtId="0" fontId="73" fillId="33" borderId="87" xfId="0" applyFont="1" applyFill="1" applyBorder="1" applyAlignment="1" applyProtection="1">
      <alignment horizontal="center" vertical="center" shrinkToFit="1"/>
      <protection locked="0"/>
    </xf>
    <xf numFmtId="0" fontId="0" fillId="0" borderId="88" xfId="0" applyBorder="1" applyAlignment="1" applyProtection="1">
      <alignment vertical="center" shrinkToFit="1"/>
      <protection hidden="1"/>
    </xf>
    <xf numFmtId="0" fontId="0" fillId="35" borderId="89" xfId="0" applyFill="1" applyBorder="1" applyAlignment="1" applyProtection="1">
      <alignment horizontal="center" vertical="center" shrinkToFit="1"/>
      <protection hidden="1"/>
    </xf>
    <xf numFmtId="0" fontId="0" fillId="35" borderId="89" xfId="0" applyFill="1" applyBorder="1" applyAlignment="1" applyProtection="1">
      <alignment vertical="center" shrinkToFit="1"/>
      <protection hidden="1"/>
    </xf>
    <xf numFmtId="0" fontId="74" fillId="0" borderId="89" xfId="0" applyFont="1" applyBorder="1" applyAlignment="1" applyProtection="1">
      <alignment horizontal="center" vertical="center" shrinkToFit="1"/>
      <protection hidden="1"/>
    </xf>
    <xf numFmtId="0" fontId="75" fillId="3" borderId="89" xfId="0" applyFont="1" applyFill="1" applyBorder="1" applyAlignment="1" applyProtection="1">
      <alignment horizontal="center" vertical="center" shrinkToFit="1"/>
      <protection hidden="1"/>
    </xf>
    <xf numFmtId="0" fontId="0" fillId="3" borderId="89" xfId="0" applyFill="1" applyBorder="1" applyAlignment="1" applyProtection="1">
      <alignment horizontal="center" vertical="center" shrinkToFit="1"/>
      <protection hidden="1"/>
    </xf>
    <xf numFmtId="0" fontId="0" fillId="3" borderId="89" xfId="0" applyFill="1" applyBorder="1" applyAlignment="1" applyProtection="1">
      <alignment vertical="center" shrinkToFit="1"/>
      <protection hidden="1"/>
    </xf>
    <xf numFmtId="0" fontId="0" fillId="0" borderId="89" xfId="0" applyBorder="1" applyAlignment="1" applyProtection="1">
      <alignment vertical="center" shrinkToFit="1"/>
      <protection hidden="1"/>
    </xf>
    <xf numFmtId="0" fontId="0" fillId="9" borderId="89" xfId="0" applyFill="1" applyBorder="1" applyAlignment="1" applyProtection="1">
      <alignment vertical="center" shrinkToFit="1"/>
      <protection hidden="1"/>
    </xf>
    <xf numFmtId="0" fontId="0" fillId="36" borderId="89" xfId="0" applyFill="1" applyBorder="1" applyAlignment="1" applyProtection="1">
      <alignment horizontal="center" vertical="center" shrinkToFit="1"/>
      <protection hidden="1"/>
    </xf>
    <xf numFmtId="0" fontId="0" fillId="36" borderId="90" xfId="0" applyFill="1" applyBorder="1" applyAlignment="1" applyProtection="1">
      <alignment horizontal="center" vertical="center" shrinkToFit="1"/>
      <protection hidden="1"/>
    </xf>
    <xf numFmtId="0" fontId="0" fillId="35" borderId="19" xfId="0" applyFill="1" applyBorder="1" applyAlignment="1" applyProtection="1">
      <alignment vertical="center" shrinkToFit="1"/>
      <protection hidden="1"/>
    </xf>
    <xf numFmtId="0" fontId="0" fillId="0" borderId="20" xfId="0" applyBorder="1" applyAlignment="1" applyProtection="1">
      <alignment vertical="center" shrinkToFit="1"/>
      <protection hidden="1"/>
    </xf>
    <xf numFmtId="0" fontId="0" fillId="0" borderId="79" xfId="0" applyBorder="1" applyAlignment="1" applyProtection="1">
      <alignment horizontal="center" vertical="center" shrinkToFit="1"/>
      <protection hidden="1"/>
    </xf>
    <xf numFmtId="0" fontId="0" fillId="0" borderId="91" xfId="0" applyBorder="1" applyAlignment="1" applyProtection="1">
      <alignment horizontal="center" vertical="center" shrinkToFit="1"/>
      <protection hidden="1"/>
    </xf>
    <xf numFmtId="0" fontId="65" fillId="0" borderId="80" xfId="0" applyFont="1" applyBorder="1" applyAlignment="1" applyProtection="1">
      <alignment horizontal="center" vertical="center" shrinkToFit="1"/>
      <protection hidden="1"/>
    </xf>
    <xf numFmtId="0" fontId="65" fillId="0" borderId="81" xfId="0" applyFont="1" applyBorder="1" applyAlignment="1" applyProtection="1">
      <alignment horizontal="center" vertical="center" shrinkToFit="1"/>
      <protection hidden="1"/>
    </xf>
    <xf numFmtId="0" fontId="65" fillId="0" borderId="82" xfId="0" applyFont="1" applyBorder="1" applyAlignment="1" applyProtection="1">
      <alignment horizontal="center" vertical="center" shrinkToFit="1"/>
      <protection hidden="1"/>
    </xf>
    <xf numFmtId="1" fontId="75" fillId="37" borderId="0" xfId="0" applyNumberFormat="1" applyFont="1" applyFill="1" applyAlignment="1" applyProtection="1">
      <alignment horizontal="center" vertical="center"/>
      <protection hidden="1"/>
    </xf>
    <xf numFmtId="14" fontId="76" fillId="0" borderId="0" xfId="0" applyNumberFormat="1" applyFont="1" applyAlignment="1" applyProtection="1">
      <alignment vertical="center" shrinkToFit="1"/>
      <protection hidden="1"/>
    </xf>
    <xf numFmtId="0" fontId="59" fillId="0" borderId="92" xfId="0" applyFont="1" applyBorder="1" applyAlignment="1" applyProtection="1">
      <alignment horizontal="center" vertical="center" shrinkToFit="1"/>
      <protection hidden="1"/>
    </xf>
    <xf numFmtId="0" fontId="0" fillId="37" borderId="93" xfId="0" applyFill="1" applyBorder="1" applyAlignment="1" applyProtection="1">
      <alignment vertical="center" shrinkToFit="1"/>
      <protection hidden="1"/>
    </xf>
    <xf numFmtId="0" fontId="0" fillId="33" borderId="94" xfId="0" applyFill="1" applyBorder="1" applyAlignment="1" applyProtection="1">
      <alignment horizontal="center" vertical="center" shrinkToFit="1"/>
      <protection locked="0"/>
    </xf>
    <xf numFmtId="14" fontId="0" fillId="33" borderId="94" xfId="0" applyNumberFormat="1" applyFill="1" applyBorder="1" applyAlignment="1" applyProtection="1">
      <alignment horizontal="center" vertical="center" shrinkToFit="1"/>
      <protection locked="0"/>
    </xf>
    <xf numFmtId="0" fontId="0" fillId="33" borderId="95" xfId="0" applyFill="1" applyBorder="1" applyAlignment="1" applyProtection="1">
      <alignment horizontal="center" vertical="center" shrinkToFit="1"/>
      <protection locked="0"/>
    </xf>
    <xf numFmtId="0" fontId="72" fillId="33" borderId="96" xfId="0" applyFont="1" applyFill="1" applyBorder="1" applyAlignment="1" applyProtection="1">
      <alignment horizontal="center" vertical="center" shrinkToFit="1"/>
      <protection locked="0"/>
    </xf>
    <xf numFmtId="0" fontId="73" fillId="33" borderId="97" xfId="0" applyFont="1" applyFill="1" applyBorder="1" applyAlignment="1" applyProtection="1">
      <alignment horizontal="center" vertical="center" shrinkToFit="1"/>
      <protection locked="0"/>
    </xf>
    <xf numFmtId="0" fontId="72" fillId="33" borderId="98" xfId="0" applyFont="1" applyFill="1" applyBorder="1" applyAlignment="1" applyProtection="1">
      <alignment horizontal="center" vertical="center" shrinkToFit="1"/>
      <protection locked="0"/>
    </xf>
    <xf numFmtId="0" fontId="73" fillId="33" borderId="99" xfId="0" applyFont="1" applyFill="1" applyBorder="1" applyAlignment="1" applyProtection="1">
      <alignment horizontal="center" vertical="center" shrinkToFit="1"/>
      <protection locked="0"/>
    </xf>
    <xf numFmtId="0" fontId="73" fillId="33" borderId="100" xfId="0" applyFont="1" applyFill="1" applyBorder="1" applyAlignment="1" applyProtection="1">
      <alignment horizontal="center" vertical="center" shrinkToFit="1"/>
      <protection locked="0"/>
    </xf>
    <xf numFmtId="0" fontId="0" fillId="0" borderId="101" xfId="0" applyBorder="1" applyAlignment="1" applyProtection="1">
      <alignment vertical="center" shrinkToFit="1"/>
      <protection hidden="1"/>
    </xf>
    <xf numFmtId="0" fontId="0" fillId="35" borderId="48" xfId="0" applyFill="1" applyBorder="1" applyAlignment="1" applyProtection="1">
      <alignment horizontal="center" vertical="center" shrinkToFit="1"/>
      <protection hidden="1"/>
    </xf>
    <xf numFmtId="0" fontId="0" fillId="35" borderId="48" xfId="0" applyFill="1" applyBorder="1" applyAlignment="1" applyProtection="1">
      <alignment vertical="center" shrinkToFit="1"/>
      <protection hidden="1"/>
    </xf>
    <xf numFmtId="0" fontId="74" fillId="0" borderId="48" xfId="0" applyFont="1" applyBorder="1" applyAlignment="1" applyProtection="1">
      <alignment horizontal="center" vertical="center" shrinkToFit="1"/>
      <protection hidden="1"/>
    </xf>
    <xf numFmtId="0" fontId="0" fillId="3" borderId="48" xfId="0" applyFill="1" applyBorder="1" applyAlignment="1" applyProtection="1">
      <alignment horizontal="center" vertical="center" shrinkToFit="1"/>
      <protection hidden="1"/>
    </xf>
    <xf numFmtId="0" fontId="0" fillId="3" borderId="48" xfId="0" applyFill="1" applyBorder="1" applyAlignment="1" applyProtection="1">
      <alignment vertical="center" shrinkToFit="1"/>
      <protection hidden="1"/>
    </xf>
    <xf numFmtId="0" fontId="0" fillId="0" borderId="48" xfId="0" applyBorder="1" applyAlignment="1" applyProtection="1">
      <alignment vertical="center" shrinkToFit="1"/>
      <protection hidden="1"/>
    </xf>
    <xf numFmtId="0" fontId="0" fillId="9" borderId="48" xfId="0" applyFill="1" applyBorder="1" applyAlignment="1" applyProtection="1">
      <alignment vertical="center" shrinkToFit="1"/>
      <protection hidden="1"/>
    </xf>
    <xf numFmtId="0" fontId="0" fillId="36" borderId="48" xfId="0" applyFill="1" applyBorder="1" applyAlignment="1" applyProtection="1">
      <alignment horizontal="center" vertical="center" shrinkToFit="1"/>
      <protection hidden="1"/>
    </xf>
    <xf numFmtId="0" fontId="0" fillId="36" borderId="49" xfId="0" applyFill="1" applyBorder="1" applyAlignment="1" applyProtection="1">
      <alignment horizontal="center" vertical="center" shrinkToFit="1"/>
      <protection hidden="1"/>
    </xf>
    <xf numFmtId="0" fontId="0" fillId="0" borderId="92" xfId="0" applyBorder="1" applyAlignment="1" applyProtection="1">
      <alignment horizontal="center" vertical="center" shrinkToFit="1"/>
      <protection hidden="1"/>
    </xf>
    <xf numFmtId="0" fontId="0" fillId="0" borderId="102" xfId="0" applyBorder="1" applyAlignment="1" applyProtection="1">
      <alignment horizontal="center" vertical="center" shrinkToFit="1"/>
      <protection hidden="1"/>
    </xf>
    <xf numFmtId="0" fontId="65" fillId="0" borderId="93" xfId="0" applyFont="1" applyBorder="1" applyAlignment="1" applyProtection="1">
      <alignment horizontal="center" vertical="center" shrinkToFit="1"/>
      <protection hidden="1"/>
    </xf>
    <xf numFmtId="0" fontId="65" fillId="0" borderId="94" xfId="0" applyFont="1" applyBorder="1" applyAlignment="1" applyProtection="1">
      <alignment horizontal="center" vertical="center" shrinkToFit="1"/>
      <protection hidden="1"/>
    </xf>
    <xf numFmtId="0" fontId="65" fillId="0" borderId="95" xfId="0" applyFont="1" applyBorder="1" applyAlignment="1" applyProtection="1">
      <alignment horizontal="center" vertical="center" shrinkToFit="1"/>
      <protection hidden="1"/>
    </xf>
    <xf numFmtId="0" fontId="75" fillId="0" borderId="0" xfId="0" applyFont="1" applyAlignment="1" applyProtection="1">
      <alignment horizontal="center" vertical="center"/>
      <protection hidden="1"/>
    </xf>
    <xf numFmtId="0" fontId="59" fillId="0" borderId="103" xfId="0" applyFont="1" applyBorder="1" applyAlignment="1" applyProtection="1">
      <alignment horizontal="center" vertical="center" shrinkToFit="1"/>
      <protection hidden="1"/>
    </xf>
    <xf numFmtId="0" fontId="0" fillId="37" borderId="104" xfId="0" applyFill="1" applyBorder="1" applyAlignment="1" applyProtection="1">
      <alignment vertical="center" shrinkToFit="1"/>
      <protection hidden="1"/>
    </xf>
    <xf numFmtId="0" fontId="0" fillId="33" borderId="105" xfId="0" applyFill="1" applyBorder="1" applyAlignment="1" applyProtection="1">
      <alignment horizontal="center" vertical="center" shrinkToFit="1"/>
      <protection locked="0"/>
    </xf>
    <xf numFmtId="14" fontId="0" fillId="33" borderId="105" xfId="0" applyNumberFormat="1" applyFill="1" applyBorder="1" applyAlignment="1" applyProtection="1">
      <alignment horizontal="center" vertical="center" shrinkToFit="1"/>
      <protection locked="0"/>
    </xf>
    <xf numFmtId="0" fontId="0" fillId="33" borderId="106" xfId="0" applyFill="1" applyBorder="1" applyAlignment="1" applyProtection="1">
      <alignment horizontal="center" vertical="center" shrinkToFit="1"/>
      <protection locked="0"/>
    </xf>
    <xf numFmtId="0" fontId="72" fillId="33" borderId="107" xfId="0" applyFont="1" applyFill="1" applyBorder="1" applyAlignment="1" applyProtection="1">
      <alignment horizontal="center" vertical="center" shrinkToFit="1"/>
      <protection locked="0"/>
    </xf>
    <xf numFmtId="0" fontId="73" fillId="33" borderId="108" xfId="0" applyFont="1" applyFill="1" applyBorder="1" applyAlignment="1" applyProtection="1">
      <alignment horizontal="center" vertical="center" shrinkToFit="1"/>
      <protection locked="0"/>
    </xf>
    <xf numFmtId="0" fontId="72" fillId="33" borderId="109" xfId="0" applyFont="1" applyFill="1" applyBorder="1" applyAlignment="1" applyProtection="1">
      <alignment horizontal="center" vertical="center" shrinkToFit="1"/>
      <protection locked="0"/>
    </xf>
    <xf numFmtId="0" fontId="73" fillId="33" borderId="110" xfId="0" applyFont="1" applyFill="1" applyBorder="1" applyAlignment="1" applyProtection="1">
      <alignment horizontal="center" vertical="center" shrinkToFit="1"/>
      <protection locked="0"/>
    </xf>
    <xf numFmtId="0" fontId="73" fillId="33" borderId="111" xfId="0" applyFont="1" applyFill="1" applyBorder="1" applyAlignment="1" applyProtection="1">
      <alignment horizontal="center" vertical="center" shrinkToFit="1"/>
      <protection locked="0"/>
    </xf>
    <xf numFmtId="0" fontId="74" fillId="0" borderId="77" xfId="0" applyFont="1" applyBorder="1" applyAlignment="1" applyProtection="1">
      <alignment horizontal="center" vertical="center" shrinkToFit="1"/>
      <protection hidden="1"/>
    </xf>
    <xf numFmtId="0" fontId="0" fillId="0" borderId="112" xfId="0" applyBorder="1" applyAlignment="1" applyProtection="1">
      <alignment horizontal="center" vertical="center" shrinkToFit="1"/>
      <protection hidden="1"/>
    </xf>
    <xf numFmtId="0" fontId="0" fillId="0" borderId="113" xfId="0" applyBorder="1" applyAlignment="1" applyProtection="1">
      <alignment horizontal="center" vertical="center" shrinkToFit="1"/>
      <protection hidden="1"/>
    </xf>
    <xf numFmtId="0" fontId="65" fillId="0" borderId="114" xfId="0" applyFont="1" applyBorder="1" applyAlignment="1" applyProtection="1">
      <alignment horizontal="center" vertical="center" shrinkToFit="1"/>
      <protection hidden="1"/>
    </xf>
    <xf numFmtId="0" fontId="65" fillId="0" borderId="115" xfId="0" applyFont="1" applyBorder="1" applyAlignment="1" applyProtection="1">
      <alignment horizontal="center" vertical="center" shrinkToFit="1"/>
      <protection hidden="1"/>
    </xf>
    <xf numFmtId="0" fontId="65" fillId="0" borderId="116" xfId="0" applyFont="1" applyBorder="1" applyAlignment="1" applyProtection="1">
      <alignment horizontal="center" vertical="center" shrinkToFit="1"/>
      <protection hidden="1"/>
    </xf>
    <xf numFmtId="0" fontId="59" fillId="38" borderId="117" xfId="0" applyFont="1" applyFill="1" applyBorder="1" applyAlignment="1" applyProtection="1">
      <alignment horizontal="center" vertical="center" shrinkToFit="1"/>
      <protection hidden="1"/>
    </xf>
    <xf numFmtId="0" fontId="0" fillId="38" borderId="22" xfId="0" applyFill="1" applyBorder="1" applyAlignment="1" applyProtection="1">
      <alignment vertical="center" shrinkToFit="1"/>
      <protection hidden="1"/>
    </xf>
    <xf numFmtId="0" fontId="0" fillId="38" borderId="23" xfId="0" applyFill="1" applyBorder="1" applyAlignment="1" applyProtection="1">
      <alignment horizontal="center" vertical="center" shrinkToFit="1"/>
      <protection hidden="1"/>
    </xf>
    <xf numFmtId="14" fontId="0" fillId="38" borderId="23" xfId="0" applyNumberFormat="1" applyFill="1" applyBorder="1" applyAlignment="1" applyProtection="1">
      <alignment horizontal="center" vertical="center" shrinkToFit="1"/>
      <protection hidden="1"/>
    </xf>
    <xf numFmtId="0" fontId="0" fillId="38" borderId="24" xfId="0" applyFill="1" applyBorder="1" applyAlignment="1" applyProtection="1">
      <alignment horizontal="center" vertical="center" shrinkToFit="1"/>
      <protection hidden="1"/>
    </xf>
    <xf numFmtId="0" fontId="72" fillId="38" borderId="118" xfId="0" applyFont="1" applyFill="1" applyBorder="1" applyAlignment="1" applyProtection="1">
      <alignment horizontal="center" vertical="center" shrinkToFit="1"/>
      <protection hidden="1"/>
    </xf>
    <xf numFmtId="0" fontId="73" fillId="38" borderId="119" xfId="0" applyFont="1" applyFill="1" applyBorder="1" applyAlignment="1" applyProtection="1">
      <alignment horizontal="center" vertical="center" shrinkToFit="1"/>
      <protection hidden="1"/>
    </xf>
    <xf numFmtId="0" fontId="72" fillId="38" borderId="120" xfId="0" applyFont="1" applyFill="1" applyBorder="1" applyAlignment="1" applyProtection="1">
      <alignment horizontal="center" vertical="center" shrinkToFit="1"/>
      <protection hidden="1"/>
    </xf>
    <xf numFmtId="0" fontId="73" fillId="38" borderId="121" xfId="0" applyFont="1" applyFill="1" applyBorder="1" applyAlignment="1" applyProtection="1">
      <alignment horizontal="center" vertical="center" shrinkToFit="1"/>
      <protection hidden="1"/>
    </xf>
    <xf numFmtId="0" fontId="73" fillId="38" borderId="122" xfId="0" applyFont="1" applyFill="1" applyBorder="1" applyAlignment="1" applyProtection="1">
      <alignment horizontal="center" vertical="center" shrinkToFit="1"/>
      <protection hidden="1"/>
    </xf>
    <xf numFmtId="0" fontId="0" fillId="0" borderId="123" xfId="0" applyBorder="1" applyAlignment="1" applyProtection="1">
      <alignment vertical="center" shrinkToFit="1"/>
      <protection hidden="1"/>
    </xf>
    <xf numFmtId="0" fontId="65" fillId="38" borderId="22" xfId="0" applyFont="1" applyFill="1" applyBorder="1" applyAlignment="1" applyProtection="1">
      <alignment horizontal="center" vertical="center" shrinkToFit="1"/>
      <protection hidden="1"/>
    </xf>
    <xf numFmtId="0" fontId="65" fillId="38" borderId="23" xfId="0" applyFont="1" applyFill="1" applyBorder="1" applyAlignment="1" applyProtection="1">
      <alignment horizontal="center" vertical="center" shrinkToFit="1"/>
      <protection hidden="1"/>
    </xf>
    <xf numFmtId="0" fontId="65" fillId="3" borderId="23" xfId="0" applyFont="1" applyFill="1" applyBorder="1" applyAlignment="1" applyProtection="1">
      <alignment horizontal="center" vertical="center" shrinkToFit="1"/>
      <protection hidden="1"/>
    </xf>
    <xf numFmtId="0" fontId="65" fillId="38" borderId="24" xfId="0" applyFont="1" applyFill="1" applyBorder="1" applyAlignment="1" applyProtection="1">
      <alignment horizontal="center" vertical="center" shrinkToFit="1"/>
      <protection hidden="1"/>
    </xf>
    <xf numFmtId="0" fontId="0" fillId="37" borderId="0" xfId="0" applyFill="1" applyAlignment="1" applyProtection="1">
      <alignment shrinkToFit="1"/>
      <protection hidden="1"/>
    </xf>
    <xf numFmtId="0" fontId="59" fillId="37" borderId="124" xfId="0" applyFont="1" applyFill="1" applyBorder="1" applyAlignment="1" applyProtection="1">
      <alignment horizontal="center" vertical="center" shrinkToFit="1"/>
      <protection hidden="1"/>
    </xf>
    <xf numFmtId="0" fontId="0" fillId="37" borderId="125" xfId="0" applyFill="1" applyBorder="1" applyAlignment="1" applyProtection="1">
      <alignment vertical="center" shrinkToFit="1"/>
      <protection hidden="1"/>
    </xf>
    <xf numFmtId="0" fontId="0" fillId="37" borderId="126" xfId="0" applyFill="1" applyBorder="1" applyAlignment="1" applyProtection="1">
      <alignment horizontal="center" vertical="center" shrinkToFit="1"/>
      <protection hidden="1"/>
    </xf>
    <xf numFmtId="14" fontId="0" fillId="37" borderId="126" xfId="0" applyNumberFormat="1" applyFill="1" applyBorder="1" applyAlignment="1" applyProtection="1">
      <alignment horizontal="center" vertical="center" shrinkToFit="1"/>
      <protection hidden="1"/>
    </xf>
    <xf numFmtId="0" fontId="0" fillId="37" borderId="127" xfId="0" applyFill="1" applyBorder="1" applyAlignment="1" applyProtection="1">
      <alignment horizontal="center" vertical="center" shrinkToFit="1"/>
      <protection hidden="1"/>
    </xf>
    <xf numFmtId="0" fontId="72" fillId="37" borderId="128" xfId="0" applyFont="1" applyFill="1" applyBorder="1" applyAlignment="1" applyProtection="1">
      <alignment horizontal="center" vertical="center" shrinkToFit="1"/>
      <protection hidden="1"/>
    </xf>
    <xf numFmtId="0" fontId="73" fillId="37" borderId="129" xfId="0" applyFont="1" applyFill="1" applyBorder="1" applyAlignment="1" applyProtection="1">
      <alignment horizontal="center" vertical="center" shrinkToFit="1"/>
      <protection hidden="1"/>
    </xf>
    <xf numFmtId="0" fontId="72" fillId="37" borderId="130" xfId="0" applyFont="1" applyFill="1" applyBorder="1" applyAlignment="1" applyProtection="1">
      <alignment horizontal="center" vertical="center" shrinkToFit="1"/>
      <protection hidden="1"/>
    </xf>
    <xf numFmtId="0" fontId="73" fillId="37" borderId="131" xfId="0" applyFont="1" applyFill="1" applyBorder="1" applyAlignment="1" applyProtection="1">
      <alignment horizontal="center" vertical="center" shrinkToFit="1"/>
      <protection hidden="1"/>
    </xf>
    <xf numFmtId="0" fontId="73" fillId="37" borderId="132" xfId="0" applyFont="1" applyFill="1" applyBorder="1" applyAlignment="1" applyProtection="1">
      <alignment horizontal="center" vertical="center" shrinkToFit="1"/>
      <protection hidden="1"/>
    </xf>
    <xf numFmtId="0" fontId="0" fillId="37" borderId="133" xfId="0" applyFill="1" applyBorder="1" applyAlignment="1" applyProtection="1">
      <alignment vertical="center" shrinkToFit="1"/>
      <protection hidden="1"/>
    </xf>
    <xf numFmtId="0" fontId="0" fillId="37" borderId="126" xfId="0" applyFill="1" applyBorder="1" applyAlignment="1" applyProtection="1">
      <alignment vertical="center" shrinkToFit="1"/>
      <protection hidden="1"/>
    </xf>
    <xf numFmtId="0" fontId="0" fillId="36" borderId="134" xfId="0" applyFill="1" applyBorder="1" applyAlignment="1" applyProtection="1">
      <alignment horizontal="center" vertical="center" shrinkToFit="1"/>
      <protection hidden="1"/>
    </xf>
    <xf numFmtId="0" fontId="0" fillId="37" borderId="135" xfId="0" applyFill="1" applyBorder="1" applyAlignment="1" applyProtection="1">
      <alignment vertical="center" shrinkToFit="1"/>
      <protection hidden="1"/>
    </xf>
    <xf numFmtId="0" fontId="0" fillId="37" borderId="136" xfId="0" applyFill="1" applyBorder="1" applyAlignment="1" applyProtection="1">
      <alignment horizontal="center" vertical="center" shrinkToFit="1"/>
      <protection hidden="1"/>
    </xf>
    <xf numFmtId="0" fontId="0" fillId="37" borderId="137" xfId="0" applyFill="1" applyBorder="1" applyAlignment="1" applyProtection="1">
      <alignment horizontal="center" vertical="center" shrinkToFit="1"/>
      <protection hidden="1"/>
    </xf>
    <xf numFmtId="0" fontId="65" fillId="37" borderId="125" xfId="0" applyFont="1" applyFill="1" applyBorder="1" applyAlignment="1" applyProtection="1">
      <alignment horizontal="center" vertical="center" shrinkToFit="1"/>
      <protection hidden="1"/>
    </xf>
    <xf numFmtId="0" fontId="65" fillId="37" borderId="126" xfId="0" applyFont="1" applyFill="1" applyBorder="1" applyAlignment="1" applyProtection="1">
      <alignment horizontal="center" vertical="center" shrinkToFit="1"/>
      <protection hidden="1"/>
    </xf>
    <xf numFmtId="0" fontId="65" fillId="37" borderId="127" xfId="0" applyFont="1" applyFill="1" applyBorder="1" applyAlignment="1" applyProtection="1">
      <alignment horizontal="center" vertical="center" shrinkToFit="1"/>
      <protection hidden="1"/>
    </xf>
    <xf numFmtId="0" fontId="0" fillId="37" borderId="0" xfId="0" applyFill="1" applyAlignment="1" applyProtection="1">
      <alignment horizontal="left" shrinkToFit="1"/>
      <protection hidden="1"/>
    </xf>
    <xf numFmtId="0" fontId="59" fillId="37" borderId="112" xfId="0" applyFont="1" applyFill="1" applyBorder="1" applyAlignment="1" applyProtection="1">
      <alignment horizontal="center" vertical="center" shrinkToFit="1"/>
      <protection hidden="1"/>
    </xf>
    <xf numFmtId="0" fontId="0" fillId="37" borderId="114" xfId="0" applyFill="1" applyBorder="1" applyAlignment="1" applyProtection="1">
      <alignment vertical="center" shrinkToFit="1"/>
      <protection hidden="1"/>
    </xf>
    <xf numFmtId="0" fontId="0" fillId="37" borderId="115" xfId="0" applyFill="1" applyBorder="1" applyAlignment="1" applyProtection="1">
      <alignment horizontal="center" vertical="center" shrinkToFit="1"/>
      <protection hidden="1"/>
    </xf>
    <xf numFmtId="14" fontId="0" fillId="37" borderId="115" xfId="0" applyNumberFormat="1" applyFill="1" applyBorder="1" applyAlignment="1" applyProtection="1">
      <alignment horizontal="center" vertical="center" shrinkToFit="1"/>
      <protection hidden="1"/>
    </xf>
    <xf numFmtId="0" fontId="0" fillId="37" borderId="116" xfId="0" applyFill="1" applyBorder="1" applyAlignment="1" applyProtection="1">
      <alignment horizontal="center" vertical="center" shrinkToFit="1"/>
      <protection hidden="1"/>
    </xf>
    <xf numFmtId="0" fontId="72" fillId="37" borderId="138" xfId="0" applyFont="1" applyFill="1" applyBorder="1" applyAlignment="1" applyProtection="1">
      <alignment horizontal="center" vertical="center" shrinkToFit="1"/>
      <protection hidden="1"/>
    </xf>
    <xf numFmtId="0" fontId="73" fillId="37" borderId="139" xfId="0" applyFont="1" applyFill="1" applyBorder="1" applyAlignment="1" applyProtection="1">
      <alignment horizontal="center" vertical="center" shrinkToFit="1"/>
      <protection hidden="1"/>
    </xf>
    <xf numFmtId="0" fontId="72" fillId="37" borderId="140" xfId="0" applyFont="1" applyFill="1" applyBorder="1" applyAlignment="1" applyProtection="1">
      <alignment horizontal="center" vertical="center" shrinkToFit="1"/>
      <protection hidden="1"/>
    </xf>
    <xf numFmtId="0" fontId="73" fillId="37" borderId="141" xfId="0" applyFont="1" applyFill="1" applyBorder="1" applyAlignment="1" applyProtection="1">
      <alignment horizontal="center" vertical="center" shrinkToFit="1"/>
      <protection hidden="1"/>
    </xf>
    <xf numFmtId="0" fontId="73" fillId="37" borderId="142" xfId="0" applyFont="1" applyFill="1" applyBorder="1" applyAlignment="1" applyProtection="1">
      <alignment horizontal="center" vertical="center" shrinkToFit="1"/>
      <protection hidden="1"/>
    </xf>
    <xf numFmtId="0" fontId="0" fillId="37" borderId="123" xfId="0" applyFill="1" applyBorder="1" applyAlignment="1" applyProtection="1">
      <alignment vertical="center" shrinkToFit="1"/>
      <protection hidden="1"/>
    </xf>
    <xf numFmtId="0" fontId="0" fillId="37" borderId="115" xfId="0" applyFill="1" applyBorder="1" applyAlignment="1" applyProtection="1">
      <alignment vertical="center" shrinkToFit="1"/>
      <protection hidden="1"/>
    </xf>
    <xf numFmtId="0" fontId="0" fillId="37" borderId="143" xfId="0" applyFill="1" applyBorder="1" applyAlignment="1" applyProtection="1">
      <alignment horizontal="center" vertical="center" shrinkToFit="1"/>
      <protection hidden="1"/>
    </xf>
    <xf numFmtId="0" fontId="0" fillId="37" borderId="113" xfId="0" applyFill="1" applyBorder="1" applyAlignment="1" applyProtection="1">
      <alignment horizontal="center" vertical="center" shrinkToFit="1"/>
      <protection hidden="1"/>
    </xf>
    <xf numFmtId="0" fontId="65" fillId="37" borderId="114" xfId="0" applyFont="1" applyFill="1" applyBorder="1" applyAlignment="1" applyProtection="1">
      <alignment horizontal="center" vertical="center" shrinkToFit="1"/>
      <protection hidden="1"/>
    </xf>
    <xf numFmtId="0" fontId="65" fillId="37" borderId="115" xfId="0" applyFont="1" applyFill="1" applyBorder="1" applyAlignment="1" applyProtection="1">
      <alignment horizontal="center" vertical="center" shrinkToFit="1"/>
      <protection hidden="1"/>
    </xf>
    <xf numFmtId="0" fontId="65" fillId="37" borderId="116" xfId="0" applyFont="1" applyFill="1" applyBorder="1" applyAlignment="1" applyProtection="1">
      <alignment horizontal="center" vertical="center" shrinkToFit="1"/>
      <protection hidden="1"/>
    </xf>
    <xf numFmtId="0" fontId="0" fillId="37" borderId="0" xfId="0" applyFill="1" applyAlignment="1" applyProtection="1">
      <alignment/>
      <protection hidden="1"/>
    </xf>
    <xf numFmtId="0" fontId="0" fillId="37" borderId="0" xfId="0" applyFill="1" applyAlignment="1" applyProtection="1">
      <alignment horizontal="left"/>
      <protection hidden="1"/>
    </xf>
    <xf numFmtId="0" fontId="59" fillId="37" borderId="92" xfId="0" applyFont="1" applyFill="1" applyBorder="1" applyAlignment="1" applyProtection="1">
      <alignment horizontal="center" vertical="center" shrinkToFit="1"/>
      <protection hidden="1"/>
    </xf>
    <xf numFmtId="0" fontId="0" fillId="37" borderId="94" xfId="0" applyFill="1" applyBorder="1" applyAlignment="1" applyProtection="1">
      <alignment horizontal="center" vertical="center" shrinkToFit="1"/>
      <protection hidden="1"/>
    </xf>
    <xf numFmtId="0" fontId="0" fillId="37" borderId="95" xfId="0" applyFill="1" applyBorder="1" applyAlignment="1" applyProtection="1">
      <alignment horizontal="center" vertical="center" shrinkToFit="1"/>
      <protection hidden="1"/>
    </xf>
    <xf numFmtId="0" fontId="72" fillId="37" borderId="96" xfId="0" applyFont="1" applyFill="1" applyBorder="1" applyAlignment="1" applyProtection="1">
      <alignment horizontal="center" vertical="center" shrinkToFit="1"/>
      <protection hidden="1"/>
    </xf>
    <xf numFmtId="0" fontId="73" fillId="37" borderId="97" xfId="0" applyFont="1" applyFill="1" applyBorder="1" applyAlignment="1" applyProtection="1">
      <alignment horizontal="center" vertical="center" shrinkToFit="1"/>
      <protection hidden="1"/>
    </xf>
    <xf numFmtId="0" fontId="72" fillId="37" borderId="98" xfId="0" applyFont="1" applyFill="1" applyBorder="1" applyAlignment="1" applyProtection="1">
      <alignment horizontal="center" vertical="center" shrinkToFit="1"/>
      <protection hidden="1"/>
    </xf>
    <xf numFmtId="0" fontId="73" fillId="37" borderId="99" xfId="0" applyFont="1" applyFill="1" applyBorder="1" applyAlignment="1" applyProtection="1">
      <alignment horizontal="center" vertical="center" shrinkToFit="1"/>
      <protection hidden="1"/>
    </xf>
    <xf numFmtId="0" fontId="73" fillId="37" borderId="100" xfId="0" applyFont="1" applyFill="1" applyBorder="1" applyAlignment="1" applyProtection="1">
      <alignment horizontal="center" vertical="center" shrinkToFit="1"/>
      <protection hidden="1"/>
    </xf>
    <xf numFmtId="0" fontId="0" fillId="37" borderId="101" xfId="0" applyFill="1" applyBorder="1" applyAlignment="1" applyProtection="1">
      <alignment vertical="center" shrinkToFit="1"/>
      <protection hidden="1"/>
    </xf>
    <xf numFmtId="0" fontId="0" fillId="37" borderId="94" xfId="0" applyFill="1" applyBorder="1" applyAlignment="1" applyProtection="1">
      <alignment vertical="center" shrinkToFit="1"/>
      <protection hidden="1"/>
    </xf>
    <xf numFmtId="0" fontId="0" fillId="37" borderId="144" xfId="0" applyFill="1" applyBorder="1" applyAlignment="1" applyProtection="1">
      <alignment horizontal="center" vertical="center" shrinkToFit="1"/>
      <protection hidden="1"/>
    </xf>
    <xf numFmtId="0" fontId="0" fillId="37" borderId="102" xfId="0" applyFill="1" applyBorder="1" applyAlignment="1" applyProtection="1">
      <alignment horizontal="center" vertical="center" shrinkToFit="1"/>
      <protection hidden="1"/>
    </xf>
    <xf numFmtId="0" fontId="65" fillId="37" borderId="93" xfId="0" applyFont="1" applyFill="1" applyBorder="1" applyAlignment="1" applyProtection="1">
      <alignment horizontal="center" vertical="center" shrinkToFit="1"/>
      <protection hidden="1"/>
    </xf>
    <xf numFmtId="0" fontId="65" fillId="37" borderId="94" xfId="0" applyFont="1" applyFill="1" applyBorder="1" applyAlignment="1" applyProtection="1">
      <alignment horizontal="center" vertical="center" shrinkToFit="1"/>
      <protection hidden="1"/>
    </xf>
    <xf numFmtId="0" fontId="65" fillId="37" borderId="95" xfId="0" applyFont="1" applyFill="1" applyBorder="1" applyAlignment="1" applyProtection="1">
      <alignment horizontal="center" vertical="center" shrinkToFit="1"/>
      <protection hidden="1"/>
    </xf>
    <xf numFmtId="181" fontId="0" fillId="37" borderId="0" xfId="0" applyNumberFormat="1" applyFill="1" applyAlignment="1" applyProtection="1">
      <alignment/>
      <protection hidden="1"/>
    </xf>
    <xf numFmtId="14" fontId="0" fillId="37" borderId="0" xfId="0" applyNumberFormat="1" applyFill="1" applyAlignment="1" applyProtection="1">
      <alignment/>
      <protection hidden="1"/>
    </xf>
    <xf numFmtId="0" fontId="0" fillId="36" borderId="145" xfId="0" applyFill="1" applyBorder="1" applyAlignment="1" applyProtection="1">
      <alignment horizontal="center" vertical="center" shrinkToFit="1"/>
      <protection hidden="1"/>
    </xf>
    <xf numFmtId="0" fontId="0" fillId="36" borderId="146" xfId="0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62" fillId="39" borderId="31" xfId="0" applyFont="1" applyFill="1" applyBorder="1" applyAlignment="1" applyProtection="1">
      <alignment horizontal="center" shrinkToFit="1"/>
      <protection locked="0"/>
    </xf>
    <xf numFmtId="0" fontId="40" fillId="0" borderId="0" xfId="0" applyFont="1" applyAlignment="1" applyProtection="1">
      <alignment horizontal="center" shrinkToFit="1"/>
      <protection hidden="1"/>
    </xf>
    <xf numFmtId="0" fontId="65" fillId="40" borderId="22" xfId="0" applyFont="1" applyFill="1" applyBorder="1" applyAlignment="1" applyProtection="1">
      <alignment horizontal="center" shrinkToFit="1"/>
      <protection hidden="1"/>
    </xf>
    <xf numFmtId="0" fontId="65" fillId="39" borderId="23" xfId="0" applyFont="1" applyFill="1" applyBorder="1" applyAlignment="1" applyProtection="1">
      <alignment horizontal="center" shrinkToFit="1"/>
      <protection hidden="1"/>
    </xf>
    <xf numFmtId="14" fontId="65" fillId="39" borderId="38" xfId="0" applyNumberFormat="1" applyFont="1" applyFill="1" applyBorder="1" applyAlignment="1" applyProtection="1">
      <alignment textRotation="90" shrinkToFit="1"/>
      <protection hidden="1"/>
    </xf>
    <xf numFmtId="181" fontId="67" fillId="39" borderId="48" xfId="0" applyNumberFormat="1" applyFont="1" applyFill="1" applyBorder="1" applyAlignment="1" applyProtection="1">
      <alignment horizontal="center" vertical="center" textRotation="90" shrinkToFit="1"/>
      <protection hidden="1"/>
    </xf>
    <xf numFmtId="0" fontId="0" fillId="39" borderId="48" xfId="0" applyFill="1" applyBorder="1" applyAlignment="1" applyProtection="1">
      <alignment/>
      <protection hidden="1"/>
    </xf>
    <xf numFmtId="0" fontId="65" fillId="39" borderId="48" xfId="0" applyFont="1" applyFill="1" applyBorder="1" applyAlignment="1" applyProtection="1">
      <alignment horizontal="center" textRotation="90" shrinkToFit="1"/>
      <protection hidden="1"/>
    </xf>
    <xf numFmtId="0" fontId="65" fillId="39" borderId="77" xfId="0" applyFont="1" applyFill="1" applyBorder="1" applyAlignment="1" applyProtection="1">
      <alignment horizontal="center" textRotation="90" shrinkToFit="1"/>
      <protection hidden="1"/>
    </xf>
    <xf numFmtId="0" fontId="65" fillId="39" borderId="81" xfId="0" applyFont="1" applyFill="1" applyBorder="1" applyAlignment="1" applyProtection="1">
      <alignment horizontal="center" vertical="center" shrinkToFit="1"/>
      <protection hidden="1"/>
    </xf>
    <xf numFmtId="0" fontId="65" fillId="39" borderId="94" xfId="0" applyFont="1" applyFill="1" applyBorder="1" applyAlignment="1" applyProtection="1">
      <alignment horizontal="center" vertical="center" shrinkToFit="1"/>
      <protection hidden="1"/>
    </xf>
    <xf numFmtId="0" fontId="65" fillId="39" borderId="115" xfId="0" applyFont="1" applyFill="1" applyBorder="1" applyAlignment="1" applyProtection="1">
      <alignment horizontal="center" vertical="center" shrinkToFit="1"/>
      <protection hidden="1"/>
    </xf>
    <xf numFmtId="0" fontId="65" fillId="39" borderId="23" xfId="0" applyFont="1" applyFill="1" applyBorder="1" applyAlignment="1" applyProtection="1">
      <alignment horizontal="center" vertical="center" shrinkToFit="1"/>
      <protection hidden="1"/>
    </xf>
    <xf numFmtId="0" fontId="3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62" fillId="40" borderId="0" xfId="0" applyFont="1" applyFill="1" applyBorder="1" applyAlignment="1" applyProtection="1">
      <alignment shrinkToFit="1"/>
      <protection/>
    </xf>
    <xf numFmtId="0" fontId="3" fillId="40" borderId="0" xfId="0" applyFont="1" applyFill="1" applyBorder="1" applyAlignment="1" applyProtection="1">
      <alignment vertical="center" wrapText="1"/>
      <protection/>
    </xf>
    <xf numFmtId="0" fontId="3" fillId="40" borderId="0" xfId="0" applyFont="1" applyFill="1" applyBorder="1" applyAlignment="1" applyProtection="1">
      <alignment horizontal="center" vertical="center" wrapText="1"/>
      <protection/>
    </xf>
    <xf numFmtId="0" fontId="3" fillId="40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147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40" borderId="148" xfId="0" applyFont="1" applyFill="1" applyBorder="1" applyAlignment="1" applyProtection="1">
      <alignment horizontal="center" vertical="center"/>
      <protection/>
    </xf>
    <xf numFmtId="180" fontId="3" fillId="40" borderId="149" xfId="0" applyNumberFormat="1" applyFont="1" applyFill="1" applyBorder="1" applyAlignment="1" applyProtection="1">
      <alignment horizontal="center" shrinkToFit="1"/>
      <protection/>
    </xf>
    <xf numFmtId="0" fontId="0" fillId="41" borderId="0" xfId="0" applyFill="1" applyAlignment="1" applyProtection="1">
      <alignment/>
      <protection/>
    </xf>
    <xf numFmtId="0" fontId="3" fillId="40" borderId="150" xfId="0" applyFont="1" applyFill="1" applyBorder="1" applyAlignment="1" applyProtection="1">
      <alignment horizontal="center" vertical="center"/>
      <protection/>
    </xf>
    <xf numFmtId="180" fontId="3" fillId="40" borderId="151" xfId="0" applyNumberFormat="1" applyFont="1" applyFill="1" applyBorder="1" applyAlignment="1" applyProtection="1">
      <alignment horizontal="center" shrinkToFit="1"/>
      <protection/>
    </xf>
    <xf numFmtId="0" fontId="3" fillId="40" borderId="152" xfId="0" applyFont="1" applyFill="1" applyBorder="1" applyAlignment="1" applyProtection="1">
      <alignment horizontal="center" vertical="center"/>
      <protection/>
    </xf>
    <xf numFmtId="180" fontId="3" fillId="40" borderId="153" xfId="0" applyNumberFormat="1" applyFont="1" applyFill="1" applyBorder="1" applyAlignment="1" applyProtection="1">
      <alignment horizontal="center" shrinkToFit="1"/>
      <protection/>
    </xf>
    <xf numFmtId="0" fontId="3" fillId="40" borderId="154" xfId="0" applyFont="1" applyFill="1" applyBorder="1" applyAlignment="1" applyProtection="1">
      <alignment horizontal="center" vertical="center"/>
      <protection/>
    </xf>
    <xf numFmtId="0" fontId="3" fillId="40" borderId="0" xfId="0" applyFont="1" applyFill="1" applyBorder="1" applyAlignment="1" applyProtection="1">
      <alignment/>
      <protection/>
    </xf>
    <xf numFmtId="0" fontId="3" fillId="40" borderId="155" xfId="0" applyFont="1" applyFill="1" applyBorder="1" applyAlignment="1" applyProtection="1">
      <alignment/>
      <protection/>
    </xf>
    <xf numFmtId="0" fontId="4" fillId="40" borderId="0" xfId="0" applyFont="1" applyFill="1" applyBorder="1" applyAlignment="1" applyProtection="1">
      <alignment horizontal="right"/>
      <protection/>
    </xf>
    <xf numFmtId="0" fontId="3" fillId="40" borderId="156" xfId="0" applyFont="1" applyFill="1" applyBorder="1" applyAlignment="1" applyProtection="1">
      <alignment/>
      <protection/>
    </xf>
    <xf numFmtId="0" fontId="3" fillId="40" borderId="156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3" fillId="0" borderId="157" xfId="0" applyNumberFormat="1" applyFont="1" applyBorder="1" applyAlignment="1" applyProtection="1">
      <alignment horizontal="center"/>
      <protection locked="0"/>
    </xf>
    <xf numFmtId="1" fontId="3" fillId="0" borderId="158" xfId="0" applyNumberFormat="1" applyFont="1" applyBorder="1" applyAlignment="1" applyProtection="1">
      <alignment horizontal="center"/>
      <protection locked="0"/>
    </xf>
    <xf numFmtId="180" fontId="3" fillId="0" borderId="159" xfId="0" applyNumberFormat="1" applyFont="1" applyBorder="1" applyAlignment="1" applyProtection="1">
      <alignment shrinkToFit="1"/>
      <protection locked="0"/>
    </xf>
    <xf numFmtId="180" fontId="3" fillId="0" borderId="154" xfId="0" applyNumberFormat="1" applyFont="1" applyBorder="1" applyAlignment="1" applyProtection="1">
      <alignment shrinkToFit="1"/>
      <protection locked="0"/>
    </xf>
    <xf numFmtId="180" fontId="3" fillId="0" borderId="160" xfId="0" applyNumberFormat="1" applyFont="1" applyBorder="1" applyAlignment="1" applyProtection="1">
      <alignment shrinkToFit="1"/>
      <protection locked="0"/>
    </xf>
    <xf numFmtId="1" fontId="3" fillId="0" borderId="161" xfId="0" applyNumberFormat="1" applyFont="1" applyBorder="1" applyAlignment="1" applyProtection="1">
      <alignment horizontal="center" vertical="top"/>
      <protection locked="0"/>
    </xf>
    <xf numFmtId="1" fontId="3" fillId="0" borderId="162" xfId="0" applyNumberFormat="1" applyFont="1" applyBorder="1" applyAlignment="1" applyProtection="1">
      <alignment horizontal="center" vertical="top"/>
      <protection locked="0"/>
    </xf>
    <xf numFmtId="180" fontId="3" fillId="0" borderId="163" xfId="0" applyNumberFormat="1" applyFont="1" applyBorder="1" applyAlignment="1" applyProtection="1">
      <alignment shrinkToFit="1"/>
      <protection locked="0"/>
    </xf>
    <xf numFmtId="180" fontId="3" fillId="0" borderId="150" xfId="0" applyNumberFormat="1" applyFont="1" applyBorder="1" applyAlignment="1" applyProtection="1">
      <alignment shrinkToFit="1"/>
      <protection locked="0"/>
    </xf>
    <xf numFmtId="180" fontId="3" fillId="0" borderId="161" xfId="0" applyNumberFormat="1" applyFont="1" applyBorder="1" applyAlignment="1" applyProtection="1">
      <alignment shrinkToFit="1"/>
      <protection locked="0"/>
    </xf>
    <xf numFmtId="1" fontId="3" fillId="0" borderId="164" xfId="0" applyNumberFormat="1" applyFont="1" applyBorder="1" applyAlignment="1" applyProtection="1">
      <alignment horizontal="center" vertical="top"/>
      <protection locked="0"/>
    </xf>
    <xf numFmtId="1" fontId="3" fillId="0" borderId="165" xfId="0" applyNumberFormat="1" applyFont="1" applyBorder="1" applyAlignment="1" applyProtection="1">
      <alignment horizontal="center" vertical="top"/>
      <protection locked="0"/>
    </xf>
    <xf numFmtId="180" fontId="3" fillId="0" borderId="166" xfId="0" applyNumberFormat="1" applyFont="1" applyBorder="1" applyAlignment="1" applyProtection="1">
      <alignment shrinkToFit="1"/>
      <protection locked="0"/>
    </xf>
    <xf numFmtId="180" fontId="3" fillId="0" borderId="152" xfId="0" applyNumberFormat="1" applyFont="1" applyBorder="1" applyAlignment="1" applyProtection="1">
      <alignment shrinkToFit="1"/>
      <protection locked="0"/>
    </xf>
    <xf numFmtId="180" fontId="3" fillId="0" borderId="164" xfId="0" applyNumberFormat="1" applyFont="1" applyBorder="1" applyAlignment="1" applyProtection="1">
      <alignment shrinkToFit="1"/>
      <protection locked="0"/>
    </xf>
    <xf numFmtId="1" fontId="3" fillId="0" borderId="160" xfId="0" applyNumberFormat="1" applyFont="1" applyBorder="1" applyAlignment="1" applyProtection="1">
      <alignment horizontal="center"/>
      <protection locked="0"/>
    </xf>
    <xf numFmtId="180" fontId="3" fillId="0" borderId="167" xfId="0" applyNumberFormat="1" applyFont="1" applyBorder="1" applyAlignment="1" applyProtection="1">
      <alignment shrinkToFit="1"/>
      <protection locked="0"/>
    </xf>
    <xf numFmtId="180" fontId="3" fillId="0" borderId="168" xfId="0" applyNumberFormat="1" applyFont="1" applyBorder="1" applyAlignment="1" applyProtection="1">
      <alignment shrinkToFit="1"/>
      <protection locked="0"/>
    </xf>
    <xf numFmtId="180" fontId="3" fillId="0" borderId="169" xfId="0" applyNumberFormat="1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/>
      <protection locked="0"/>
    </xf>
    <xf numFmtId="180" fontId="3" fillId="40" borderId="170" xfId="0" applyNumberFormat="1" applyFont="1" applyFill="1" applyBorder="1" applyAlignment="1" applyProtection="1">
      <alignment horizontal="center" shrinkToFit="1"/>
      <protection/>
    </xf>
    <xf numFmtId="180" fontId="3" fillId="40" borderId="171" xfId="0" applyNumberFormat="1" applyFont="1" applyFill="1" applyBorder="1" applyAlignment="1" applyProtection="1">
      <alignment horizontal="center"/>
      <protection/>
    </xf>
    <xf numFmtId="0" fontId="3" fillId="40" borderId="172" xfId="0" applyFont="1" applyFill="1" applyBorder="1" applyAlignment="1" applyProtection="1">
      <alignment horizontal="center" shrinkToFit="1"/>
      <protection/>
    </xf>
    <xf numFmtId="0" fontId="3" fillId="40" borderId="173" xfId="0" applyFont="1" applyFill="1" applyBorder="1" applyAlignment="1" applyProtection="1">
      <alignment horizontal="center" shrinkToFit="1"/>
      <protection/>
    </xf>
    <xf numFmtId="181" fontId="3" fillId="40" borderId="174" xfId="0" applyNumberFormat="1" applyFont="1" applyFill="1" applyBorder="1" applyAlignment="1" applyProtection="1">
      <alignment horizontal="center" textRotation="90" shrinkToFit="1"/>
      <protection/>
    </xf>
    <xf numFmtId="181" fontId="3" fillId="40" borderId="175" xfId="0" applyNumberFormat="1" applyFont="1" applyFill="1" applyBorder="1" applyAlignment="1" applyProtection="1">
      <alignment horizontal="center" textRotation="90" shrinkToFit="1"/>
      <protection/>
    </xf>
    <xf numFmtId="181" fontId="3" fillId="40" borderId="176" xfId="0" applyNumberFormat="1" applyFont="1" applyFill="1" applyBorder="1" applyAlignment="1" applyProtection="1">
      <alignment horizontal="center" textRotation="90" shrinkToFit="1"/>
      <protection/>
    </xf>
    <xf numFmtId="0" fontId="0" fillId="40" borderId="177" xfId="0" applyFill="1" applyBorder="1" applyAlignment="1" applyProtection="1">
      <alignment textRotation="90" shrinkToFit="1"/>
      <protection/>
    </xf>
    <xf numFmtId="0" fontId="0" fillId="40" borderId="178" xfId="0" applyFill="1" applyBorder="1" applyAlignment="1" applyProtection="1">
      <alignment textRotation="90" shrinkToFit="1"/>
      <protection/>
    </xf>
    <xf numFmtId="0" fontId="0" fillId="40" borderId="179" xfId="0" applyFill="1" applyBorder="1" applyAlignment="1" applyProtection="1">
      <alignment textRotation="90" shrinkToFit="1"/>
      <protection/>
    </xf>
    <xf numFmtId="0" fontId="3" fillId="40" borderId="0" xfId="0" applyFont="1" applyFill="1" applyBorder="1" applyAlignment="1" applyProtection="1">
      <alignment/>
      <protection locked="0"/>
    </xf>
    <xf numFmtId="0" fontId="3" fillId="40" borderId="0" xfId="0" applyFont="1" applyFill="1" applyBorder="1" applyAlignment="1" applyProtection="1">
      <alignment horizontal="center"/>
      <protection/>
    </xf>
    <xf numFmtId="0" fontId="3" fillId="40" borderId="180" xfId="0" applyFont="1" applyFill="1" applyBorder="1" applyAlignment="1" applyProtection="1">
      <alignment horizontal="center"/>
      <protection/>
    </xf>
    <xf numFmtId="0" fontId="3" fillId="40" borderId="181" xfId="0" applyFont="1" applyFill="1" applyBorder="1" applyAlignment="1" applyProtection="1">
      <alignment/>
      <protection/>
    </xf>
    <xf numFmtId="0" fontId="3" fillId="40" borderId="182" xfId="0" applyFont="1" applyFill="1" applyBorder="1" applyAlignment="1" applyProtection="1">
      <alignment/>
      <protection/>
    </xf>
    <xf numFmtId="0" fontId="3" fillId="40" borderId="183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center" shrinkToFit="1"/>
      <protection locked="0"/>
    </xf>
    <xf numFmtId="0" fontId="3" fillId="37" borderId="180" xfId="0" applyFont="1" applyFill="1" applyBorder="1" applyAlignment="1" applyProtection="1">
      <alignment horizontal="center" vertical="center" wrapText="1"/>
      <protection/>
    </xf>
    <xf numFmtId="0" fontId="3" fillId="40" borderId="184" xfId="0" applyFont="1" applyFill="1" applyBorder="1" applyAlignment="1" applyProtection="1">
      <alignment horizontal="center"/>
      <protection/>
    </xf>
    <xf numFmtId="0" fontId="3" fillId="40" borderId="185" xfId="0" applyFont="1" applyFill="1" applyBorder="1" applyAlignment="1" applyProtection="1">
      <alignment horizontal="center"/>
      <protection/>
    </xf>
    <xf numFmtId="0" fontId="3" fillId="40" borderId="156" xfId="0" applyFont="1" applyFill="1" applyBorder="1" applyAlignment="1" applyProtection="1">
      <alignment horizontal="center"/>
      <protection/>
    </xf>
    <xf numFmtId="0" fontId="3" fillId="40" borderId="186" xfId="0" applyFont="1" applyFill="1" applyBorder="1" applyAlignment="1" applyProtection="1">
      <alignment horizontal="center" vertical="center" wrapText="1"/>
      <protection/>
    </xf>
    <xf numFmtId="0" fontId="3" fillId="40" borderId="31" xfId="0" applyFont="1" applyFill="1" applyBorder="1" applyAlignment="1" applyProtection="1">
      <alignment horizontal="center" vertical="center" wrapText="1"/>
      <protection/>
    </xf>
    <xf numFmtId="0" fontId="3" fillId="40" borderId="186" xfId="0" applyFont="1" applyFill="1" applyBorder="1" applyAlignment="1" applyProtection="1">
      <alignment horizontal="center" vertical="center"/>
      <protection/>
    </xf>
    <xf numFmtId="0" fontId="3" fillId="40" borderId="31" xfId="0" applyFont="1" applyFill="1" applyBorder="1" applyAlignment="1" applyProtection="1">
      <alignment horizontal="center" vertical="center"/>
      <protection/>
    </xf>
    <xf numFmtId="0" fontId="3" fillId="40" borderId="187" xfId="0" applyFont="1" applyFill="1" applyBorder="1" applyAlignment="1" applyProtection="1">
      <alignment horizontal="center" vertical="center"/>
      <protection/>
    </xf>
    <xf numFmtId="0" fontId="3" fillId="40" borderId="32" xfId="0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52" xfId="0" applyFont="1" applyBorder="1" applyAlignment="1" applyProtection="1">
      <alignment horizontal="center"/>
      <protection/>
    </xf>
    <xf numFmtId="0" fontId="4" fillId="40" borderId="188" xfId="0" applyFont="1" applyFill="1" applyBorder="1" applyAlignment="1" applyProtection="1">
      <alignment horizontal="center" vertical="center" shrinkToFit="1"/>
      <protection/>
    </xf>
    <xf numFmtId="0" fontId="4" fillId="40" borderId="189" xfId="0" applyFont="1" applyFill="1" applyBorder="1" applyAlignment="1" applyProtection="1">
      <alignment horizontal="center" vertical="center" shrinkToFit="1"/>
      <protection/>
    </xf>
    <xf numFmtId="0" fontId="4" fillId="40" borderId="190" xfId="0" applyFont="1" applyFill="1" applyBorder="1" applyAlignment="1" applyProtection="1">
      <alignment horizontal="center" vertical="center" shrinkToFit="1"/>
      <protection/>
    </xf>
    <xf numFmtId="0" fontId="3" fillId="0" borderId="191" xfId="0" applyFont="1" applyBorder="1" applyAlignment="1" applyProtection="1">
      <alignment horizontal="center" vertical="center" wrapText="1" shrinkToFit="1"/>
      <protection locked="0"/>
    </xf>
    <xf numFmtId="0" fontId="3" fillId="0" borderId="163" xfId="0" applyFont="1" applyBorder="1" applyAlignment="1" applyProtection="1">
      <alignment horizontal="center" vertical="center" wrapText="1" shrinkToFit="1"/>
      <protection locked="0"/>
    </xf>
    <xf numFmtId="0" fontId="3" fillId="0" borderId="166" xfId="0" applyFont="1" applyBorder="1" applyAlignment="1" applyProtection="1">
      <alignment horizontal="center" vertical="center" wrapText="1" shrinkToFit="1"/>
      <protection locked="0"/>
    </xf>
    <xf numFmtId="0" fontId="3" fillId="40" borderId="192" xfId="0" applyFont="1" applyFill="1" applyBorder="1" applyAlignment="1" applyProtection="1">
      <alignment horizontal="center" vertical="center"/>
      <protection/>
    </xf>
    <xf numFmtId="0" fontId="3" fillId="40" borderId="193" xfId="0" applyFont="1" applyFill="1" applyBorder="1" applyAlignment="1" applyProtection="1">
      <alignment horizontal="center" vertical="center"/>
      <protection/>
    </xf>
    <xf numFmtId="0" fontId="3" fillId="40" borderId="194" xfId="0" applyFont="1" applyFill="1" applyBorder="1" applyAlignment="1" applyProtection="1">
      <alignment horizontal="center" vertical="center"/>
      <protection/>
    </xf>
    <xf numFmtId="0" fontId="3" fillId="0" borderId="195" xfId="0" applyFont="1" applyBorder="1" applyAlignment="1" applyProtection="1">
      <alignment horizontal="center" vertical="center" wrapText="1" shrinkToFit="1"/>
      <protection locked="0"/>
    </xf>
    <xf numFmtId="0" fontId="3" fillId="0" borderId="196" xfId="0" applyFont="1" applyBorder="1" applyAlignment="1" applyProtection="1">
      <alignment horizontal="center" vertical="center" wrapText="1" shrinkToFit="1"/>
      <protection locked="0"/>
    </xf>
    <xf numFmtId="0" fontId="3" fillId="0" borderId="197" xfId="0" applyFont="1" applyBorder="1" applyAlignment="1" applyProtection="1">
      <alignment horizontal="center" vertical="center" wrapText="1" shrinkToFit="1"/>
      <protection locked="0"/>
    </xf>
    <xf numFmtId="0" fontId="3" fillId="40" borderId="198" xfId="0" applyFont="1" applyFill="1" applyBorder="1" applyAlignment="1" applyProtection="1">
      <alignment horizontal="center" vertical="center" wrapText="1"/>
      <protection/>
    </xf>
    <xf numFmtId="0" fontId="3" fillId="40" borderId="155" xfId="0" applyFont="1" applyFill="1" applyBorder="1" applyAlignment="1" applyProtection="1">
      <alignment horizontal="center" vertical="center" wrapText="1"/>
      <protection/>
    </xf>
    <xf numFmtId="0" fontId="3" fillId="40" borderId="19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00" xfId="0" applyFont="1" applyBorder="1" applyAlignment="1" applyProtection="1">
      <alignment horizontal="center" vertical="center" wrapText="1" shrinkToFit="1"/>
      <protection locked="0"/>
    </xf>
    <xf numFmtId="0" fontId="3" fillId="0" borderId="159" xfId="0" applyFont="1" applyBorder="1" applyAlignment="1" applyProtection="1">
      <alignment horizontal="center" vertical="center" wrapText="1" shrinkToFit="1"/>
      <protection locked="0"/>
    </xf>
    <xf numFmtId="0" fontId="3" fillId="40" borderId="0" xfId="0" applyFont="1" applyFill="1" applyBorder="1" applyAlignment="1" applyProtection="1">
      <alignment horizontal="center"/>
      <protection/>
    </xf>
    <xf numFmtId="0" fontId="4" fillId="40" borderId="0" xfId="0" applyFont="1" applyFill="1" applyBorder="1" applyAlignment="1" applyProtection="1">
      <alignment horizontal="center"/>
      <protection/>
    </xf>
    <xf numFmtId="0" fontId="3" fillId="40" borderId="0" xfId="0" applyFont="1" applyFill="1" applyBorder="1" applyAlignment="1" applyProtection="1">
      <alignment horizontal="center"/>
      <protection locked="0"/>
    </xf>
    <xf numFmtId="0" fontId="4" fillId="40" borderId="198" xfId="0" applyFont="1" applyFill="1" applyBorder="1" applyAlignment="1" applyProtection="1">
      <alignment horizontal="left"/>
      <protection/>
    </xf>
    <xf numFmtId="0" fontId="4" fillId="40" borderId="180" xfId="0" applyFont="1" applyFill="1" applyBorder="1" applyAlignment="1" applyProtection="1">
      <alignment horizontal="left"/>
      <protection/>
    </xf>
    <xf numFmtId="0" fontId="4" fillId="40" borderId="185" xfId="0" applyFont="1" applyFill="1" applyBorder="1" applyAlignment="1" applyProtection="1">
      <alignment horizontal="center" vertical="center"/>
      <protection/>
    </xf>
    <xf numFmtId="0" fontId="4" fillId="40" borderId="156" xfId="0" applyFont="1" applyFill="1" applyBorder="1" applyAlignment="1" applyProtection="1">
      <alignment horizontal="center" vertical="center"/>
      <protection/>
    </xf>
    <xf numFmtId="0" fontId="4" fillId="40" borderId="201" xfId="0" applyFont="1" applyFill="1" applyBorder="1" applyAlignment="1" applyProtection="1">
      <alignment horizontal="center" vertical="center"/>
      <protection/>
    </xf>
    <xf numFmtId="0" fontId="4" fillId="40" borderId="202" xfId="0" applyFont="1" applyFill="1" applyBorder="1" applyAlignment="1" applyProtection="1">
      <alignment horizontal="center" vertical="center"/>
      <protection/>
    </xf>
    <xf numFmtId="0" fontId="4" fillId="40" borderId="0" xfId="0" applyFont="1" applyFill="1" applyAlignment="1" applyProtection="1">
      <alignment horizontal="center" vertical="center" wrapText="1"/>
      <protection/>
    </xf>
    <xf numFmtId="0" fontId="2" fillId="40" borderId="0" xfId="0" applyFont="1" applyFill="1" applyAlignment="1" applyProtection="1">
      <alignment horizontal="center" vertical="center"/>
      <protection/>
    </xf>
    <xf numFmtId="0" fontId="3" fillId="40" borderId="31" xfId="0" applyFont="1" applyFill="1" applyBorder="1" applyAlignment="1" applyProtection="1">
      <alignment horizontal="lef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192" xfId="0" applyFont="1" applyFill="1" applyBorder="1" applyAlignment="1" applyProtection="1">
      <alignment horizontal="center" vertical="center"/>
      <protection locked="0"/>
    </xf>
    <xf numFmtId="0" fontId="3" fillId="40" borderId="193" xfId="0" applyFont="1" applyFill="1" applyBorder="1" applyAlignment="1" applyProtection="1">
      <alignment horizontal="center" vertical="center"/>
      <protection locked="0"/>
    </xf>
    <xf numFmtId="0" fontId="3" fillId="40" borderId="194" xfId="0" applyFont="1" applyFill="1" applyBorder="1" applyAlignment="1" applyProtection="1">
      <alignment horizontal="center" vertical="center"/>
      <protection locked="0"/>
    </xf>
    <xf numFmtId="0" fontId="0" fillId="38" borderId="117" xfId="0" applyFill="1" applyBorder="1" applyAlignment="1" applyProtection="1">
      <alignment horizontal="right" vertical="center" indent="1" shrinkToFit="1"/>
      <protection hidden="1"/>
    </xf>
    <xf numFmtId="0" fontId="0" fillId="38" borderId="203" xfId="0" applyFill="1" applyBorder="1" applyAlignment="1" applyProtection="1">
      <alignment horizontal="right" vertical="center" indent="1" shrinkToFit="1"/>
      <protection hidden="1"/>
    </xf>
    <xf numFmtId="0" fontId="66" fillId="37" borderId="204" xfId="0" applyFont="1" applyFill="1" applyBorder="1" applyAlignment="1" applyProtection="1">
      <alignment horizontal="center" textRotation="90" shrinkToFit="1"/>
      <protection hidden="1"/>
    </xf>
    <xf numFmtId="0" fontId="66" fillId="37" borderId="54" xfId="0" applyFont="1" applyFill="1" applyBorder="1" applyAlignment="1" applyProtection="1">
      <alignment horizontal="center" textRotation="90" shrinkToFit="1"/>
      <protection hidden="1"/>
    </xf>
    <xf numFmtId="0" fontId="66" fillId="37" borderId="205" xfId="0" applyFont="1" applyFill="1" applyBorder="1" applyAlignment="1" applyProtection="1">
      <alignment horizontal="center" textRotation="90" shrinkToFit="1"/>
      <protection hidden="1"/>
    </xf>
    <xf numFmtId="0" fontId="66" fillId="37" borderId="206" xfId="0" applyFont="1" applyFill="1" applyBorder="1" applyAlignment="1" applyProtection="1">
      <alignment horizontal="center" textRotation="90" shrinkToFit="1"/>
      <protection hidden="1"/>
    </xf>
    <xf numFmtId="1" fontId="63" fillId="0" borderId="207" xfId="0" applyNumberFormat="1" applyFont="1" applyBorder="1" applyAlignment="1" applyProtection="1">
      <alignment horizontal="center" vertical="center" textRotation="90" shrinkToFit="1"/>
      <protection hidden="1"/>
    </xf>
    <xf numFmtId="1" fontId="63" fillId="0" borderId="19" xfId="0" applyNumberFormat="1" applyFont="1" applyBorder="1" applyAlignment="1" applyProtection="1">
      <alignment horizontal="center" vertical="center" textRotation="90" shrinkToFit="1"/>
      <protection hidden="1"/>
    </xf>
    <xf numFmtId="1" fontId="63" fillId="0" borderId="208" xfId="0" applyNumberFormat="1" applyFont="1" applyBorder="1" applyAlignment="1" applyProtection="1">
      <alignment horizontal="center" vertical="center" textRotation="90" shrinkToFit="1"/>
      <protection hidden="1"/>
    </xf>
    <xf numFmtId="0" fontId="66" fillId="37" borderId="209" xfId="0" applyFont="1" applyFill="1" applyBorder="1" applyAlignment="1" applyProtection="1">
      <alignment horizontal="center" textRotation="90" shrinkToFit="1"/>
      <protection hidden="1"/>
    </xf>
    <xf numFmtId="0" fontId="66" fillId="37" borderId="210" xfId="0" applyFont="1" applyFill="1" applyBorder="1" applyAlignment="1" applyProtection="1">
      <alignment horizontal="center" textRotation="90" shrinkToFit="1"/>
      <protection hidden="1"/>
    </xf>
    <xf numFmtId="0" fontId="43" fillId="0" borderId="117" xfId="0" applyFont="1" applyBorder="1" applyAlignment="1" applyProtection="1">
      <alignment horizontal="center" shrinkToFit="1"/>
      <protection hidden="1"/>
    </xf>
    <xf numFmtId="0" fontId="0" fillId="0" borderId="211" xfId="0" applyBorder="1" applyAlignment="1" applyProtection="1">
      <alignment/>
      <protection hidden="1"/>
    </xf>
    <xf numFmtId="0" fontId="0" fillId="0" borderId="203" xfId="0" applyBorder="1" applyAlignment="1" applyProtection="1">
      <alignment/>
      <protection hidden="1"/>
    </xf>
    <xf numFmtId="0" fontId="43" fillId="37" borderId="117" xfId="0" applyFont="1" applyFill="1" applyBorder="1" applyAlignment="1" applyProtection="1">
      <alignment horizontal="center" shrinkToFit="1"/>
      <protection hidden="1"/>
    </xf>
    <xf numFmtId="0" fontId="43" fillId="37" borderId="211" xfId="0" applyFont="1" applyFill="1" applyBorder="1" applyAlignment="1" applyProtection="1">
      <alignment horizontal="center" shrinkToFit="1"/>
      <protection hidden="1"/>
    </xf>
    <xf numFmtId="0" fontId="43" fillId="37" borderId="203" xfId="0" applyFont="1" applyFill="1" applyBorder="1" applyAlignment="1" applyProtection="1">
      <alignment horizontal="center" shrinkToFit="1"/>
      <protection hidden="1"/>
    </xf>
    <xf numFmtId="0" fontId="66" fillId="37" borderId="212" xfId="0" applyFont="1" applyFill="1" applyBorder="1" applyAlignment="1" applyProtection="1">
      <alignment horizontal="center" textRotation="90" shrinkToFit="1"/>
      <protection hidden="1"/>
    </xf>
    <xf numFmtId="0" fontId="66" fillId="37" borderId="213" xfId="0" applyFont="1" applyFill="1" applyBorder="1" applyAlignment="1" applyProtection="1">
      <alignment horizontal="center" textRotation="90" shrinkToFit="1"/>
      <protection hidden="1"/>
    </xf>
    <xf numFmtId="0" fontId="63" fillId="0" borderId="0" xfId="0" applyFont="1" applyAlignment="1" applyProtection="1">
      <alignment horizontal="left"/>
      <protection hidden="1"/>
    </xf>
    <xf numFmtId="0" fontId="62" fillId="16" borderId="0" xfId="0" applyFont="1" applyFill="1" applyAlignment="1" applyProtection="1">
      <alignment horizontal="left" indent="1" shrinkToFit="1"/>
      <protection locked="0"/>
    </xf>
    <xf numFmtId="0" fontId="59" fillId="33" borderId="0" xfId="0" applyFont="1" applyFill="1" applyBorder="1" applyAlignment="1" applyProtection="1">
      <alignment horizontal="left" shrinkToFit="1"/>
      <protection locked="0"/>
    </xf>
    <xf numFmtId="0" fontId="41" fillId="0" borderId="0" xfId="0" applyFont="1" applyAlignment="1" applyProtection="1">
      <alignment horizontal="right" shrinkToFit="1"/>
      <protection hidden="1"/>
    </xf>
    <xf numFmtId="0" fontId="42" fillId="0" borderId="214" xfId="0" applyFont="1" applyBorder="1" applyAlignment="1" applyProtection="1">
      <alignment horizontal="center" vertical="center" wrapText="1"/>
      <protection hidden="1"/>
    </xf>
    <xf numFmtId="0" fontId="42" fillId="0" borderId="27" xfId="0" applyFont="1" applyBorder="1" applyAlignment="1" applyProtection="1">
      <alignment horizontal="center" vertical="center" wrapText="1"/>
      <protection hidden="1"/>
    </xf>
    <xf numFmtId="0" fontId="42" fillId="0" borderId="215" xfId="0" applyFont="1" applyBorder="1" applyAlignment="1" applyProtection="1">
      <alignment horizontal="center" vertical="center" wrapText="1"/>
      <protection hidden="1"/>
    </xf>
    <xf numFmtId="0" fontId="68" fillId="0" borderId="216" xfId="0" applyFont="1" applyBorder="1" applyAlignment="1" applyProtection="1">
      <alignment horizontal="center" vertical="center" wrapText="1"/>
      <protection hidden="1"/>
    </xf>
    <xf numFmtId="0" fontId="0" fillId="0" borderId="217" xfId="0" applyBorder="1" applyAlignment="1" applyProtection="1">
      <alignment/>
      <protection hidden="1"/>
    </xf>
    <xf numFmtId="0" fontId="0" fillId="0" borderId="218" xfId="0" applyBorder="1" applyAlignment="1" applyProtection="1">
      <alignment/>
      <protection hidden="1"/>
    </xf>
    <xf numFmtId="0" fontId="66" fillId="37" borderId="219" xfId="0" applyFont="1" applyFill="1" applyBorder="1" applyAlignment="1" applyProtection="1">
      <alignment horizontal="center" textRotation="90" shrinkToFit="1"/>
      <protection hidden="1"/>
    </xf>
    <xf numFmtId="0" fontId="66" fillId="37" borderId="216" xfId="0" applyFont="1" applyFill="1" applyBorder="1" applyAlignment="1" applyProtection="1">
      <alignment horizontal="center" textRotation="90" shrinkToFit="1"/>
      <protection hidden="1"/>
    </xf>
    <xf numFmtId="0" fontId="59" fillId="0" borderId="207" xfId="0" applyFont="1" applyBorder="1" applyAlignment="1" applyProtection="1">
      <alignment horizontal="center" vertical="center" textRotation="90" shrinkToFit="1"/>
      <protection hidden="1"/>
    </xf>
    <xf numFmtId="0" fontId="59" fillId="0" borderId="19" xfId="0" applyFont="1" applyBorder="1" applyAlignment="1" applyProtection="1">
      <alignment horizontal="center" vertical="center" textRotation="90" shrinkToFit="1"/>
      <protection hidden="1"/>
    </xf>
    <xf numFmtId="0" fontId="59" fillId="0" borderId="208" xfId="0" applyFont="1" applyBorder="1" applyAlignment="1" applyProtection="1">
      <alignment horizontal="center" vertical="center" textRotation="90" shrinkToFi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6">
    <dxf>
      <fill>
        <patternFill>
          <bgColor rgb="FFFFFF00"/>
        </patternFill>
      </fill>
    </dxf>
    <dxf>
      <font>
        <color theme="1"/>
      </font>
      <fill>
        <patternFill>
          <bgColor theme="0" tint="-0.149959996342659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ont>
        <color theme="1"/>
      </font>
      <fill>
        <patternFill>
          <bgColor theme="0" tint="-0.149959996342659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ont>
        <color theme="1"/>
      </font>
      <fill>
        <patternFill>
          <bgColor theme="0" tint="-0.149959996342659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ont>
        <color theme="1"/>
      </font>
      <fill>
        <patternFill>
          <bgColor theme="0" tint="-0.149959996342659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ont>
        <color theme="1"/>
      </font>
      <fill>
        <patternFill>
          <bgColor theme="0" tint="-0.149959996342659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ont>
        <color theme="1"/>
      </font>
      <fill>
        <patternFill>
          <bgColor theme="0" tint="-0.149959996342659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ont>
        <color theme="1"/>
      </font>
      <fill>
        <patternFill>
          <bgColor theme="0" tint="-0.149959996342659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ont>
        <color theme="1"/>
      </font>
      <fill>
        <patternFill>
          <bgColor theme="0" tint="-0.149959996342659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ont>
        <color theme="1"/>
      </font>
      <fill>
        <patternFill>
          <bgColor theme="0" tint="-0.149959996342659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ont>
        <color theme="1"/>
      </font>
      <fill>
        <patternFill>
          <bgColor theme="0" tint="-0.149959996342659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ont>
        <color theme="1"/>
      </font>
      <fill>
        <patternFill>
          <bgColor theme="0" tint="-0.149959996342659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ill>
        <patternFill>
          <bgColor theme="0" tint="-0.149959996342659"/>
        </patternFill>
      </fill>
      <border>
        <left style="thin"/>
        <right style="thin"/>
      </border>
    </dxf>
    <dxf>
      <font>
        <color theme="1"/>
      </font>
      <fill>
        <patternFill>
          <bgColor theme="0" tint="-0.149959996342659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ill>
        <patternFill>
          <bgColor theme="0" tint="-0.149959996342659"/>
        </patternFill>
      </fill>
      <border>
        <left style="thin"/>
        <right style="thin"/>
      </border>
    </dxf>
    <dxf>
      <font>
        <color theme="1"/>
      </font>
      <fill>
        <patternFill>
          <bgColor theme="0" tint="-0.149959996342659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ill>
        <patternFill>
          <bgColor theme="0" tint="-0.149959996342659"/>
        </patternFill>
      </fill>
      <border>
        <left style="thin"/>
        <right style="thin"/>
      </border>
    </dxf>
    <dxf>
      <font>
        <color theme="1"/>
      </font>
      <fill>
        <patternFill>
          <bgColor theme="0" tint="-0.149959996342659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ont>
        <color theme="1"/>
      </font>
      <fill>
        <patternFill>
          <bgColor rgb="FFFFFF00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0" tint="-0.149959996342659"/>
        </patternFill>
      </fill>
      <border>
        <left style="thin">
          <color theme="6" tint="-0.24993999302387238"/>
        </left>
        <right style="thin">
          <color theme="6" tint="-0.24993999302387238"/>
        </right>
      </border>
    </dxf>
    <dxf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UANTAJLAR\YETK&#304;N%20YE&#350;&#304;LA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PLU PUANTAJ"/>
      <sheetName val="TOPLU PUANTAJ (Gece-Gündüz)"/>
      <sheetName val="PUANTAJ A4 (Normal Kağıt)"/>
      <sheetName val="PUANTAJ A5 (A4 Kağıdı Yarısı)"/>
    </sheetNames>
    <sheetDataSet>
      <sheetData sheetId="1">
        <row r="11">
          <cell r="FF11" t="str">
            <v>OCAK</v>
          </cell>
        </row>
        <row r="12">
          <cell r="D12" t="str">
            <v>HATİCE KÖK</v>
          </cell>
          <cell r="FF12" t="str">
            <v>ŞUBAT</v>
          </cell>
        </row>
        <row r="13">
          <cell r="D13" t="str">
            <v>HATİCE KÖK</v>
          </cell>
          <cell r="FF13" t="str">
            <v>MART</v>
          </cell>
        </row>
        <row r="14">
          <cell r="D14" t="str">
            <v>LEYLA SELÇUK</v>
          </cell>
          <cell r="FF14" t="str">
            <v>NİSAN</v>
          </cell>
        </row>
        <row r="15">
          <cell r="D15" t="str">
            <v>LEYLA SELÇUK</v>
          </cell>
          <cell r="FF15" t="str">
            <v>MAYIS</v>
          </cell>
        </row>
        <row r="16">
          <cell r="D16" t="str">
            <v>LEYLA SELÇUK</v>
          </cell>
          <cell r="FF16" t="str">
            <v>HAZİRAN</v>
          </cell>
        </row>
        <row r="17">
          <cell r="D17" t="str">
            <v>LEYLA SELÇUK</v>
          </cell>
          <cell r="FF17" t="str">
            <v>TEMMUZ</v>
          </cell>
        </row>
        <row r="18">
          <cell r="D18" t="str">
            <v>HACER ÖKTEM</v>
          </cell>
          <cell r="FF18" t="str">
            <v>AĞUSTOS</v>
          </cell>
        </row>
        <row r="19">
          <cell r="D19" t="str">
            <v>HACER ÖKTEM</v>
          </cell>
          <cell r="FF19" t="str">
            <v>EYLÜL</v>
          </cell>
        </row>
        <row r="20">
          <cell r="D20" t="str">
            <v>HACER ÖKTEM</v>
          </cell>
          <cell r="FF20" t="str">
            <v>EKİM</v>
          </cell>
        </row>
        <row r="21">
          <cell r="D21" t="str">
            <v>HACER ÖKTEM</v>
          </cell>
          <cell r="FF21" t="str">
            <v>KASIM</v>
          </cell>
        </row>
        <row r="22">
          <cell r="FF22" t="str">
            <v>ARALIK</v>
          </cell>
        </row>
      </sheetData>
      <sheetData sheetId="2">
        <row r="11">
          <cell r="FH11" t="str">
            <v>OCAK</v>
          </cell>
        </row>
        <row r="12">
          <cell r="FH12" t="str">
            <v>ŞUBAT</v>
          </cell>
        </row>
        <row r="13">
          <cell r="FH13" t="str">
            <v>MART</v>
          </cell>
        </row>
        <row r="14">
          <cell r="FH14" t="str">
            <v>NİSAN</v>
          </cell>
        </row>
        <row r="15">
          <cell r="FH15" t="str">
            <v>MAYIS</v>
          </cell>
        </row>
        <row r="16">
          <cell r="FH16" t="str">
            <v>HAZİRAN</v>
          </cell>
        </row>
        <row r="17">
          <cell r="FH17" t="str">
            <v>TEMMUZ</v>
          </cell>
        </row>
        <row r="18">
          <cell r="FH18" t="str">
            <v>AĞUSTOS</v>
          </cell>
        </row>
        <row r="19">
          <cell r="FH19" t="str">
            <v>EYLÜL</v>
          </cell>
        </row>
        <row r="20">
          <cell r="FH20" t="str">
            <v>EKİM</v>
          </cell>
        </row>
        <row r="21">
          <cell r="FH21" t="str">
            <v>KASIM</v>
          </cell>
        </row>
        <row r="22">
          <cell r="FH22" t="str">
            <v>ARALIK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5"/>
  <sheetViews>
    <sheetView showGridLines="0" showRowColHeaders="0" tabSelected="1" workbookViewId="0" topLeftCell="A1">
      <selection activeCell="C8" sqref="C8:C10"/>
    </sheetView>
  </sheetViews>
  <sheetFormatPr defaultColWidth="3.7109375" defaultRowHeight="15"/>
  <cols>
    <col min="1" max="1" width="2.7109375" style="314" customWidth="1"/>
    <col min="2" max="2" width="19.421875" style="314" customWidth="1"/>
    <col min="3" max="3" width="8.8515625" style="314" customWidth="1"/>
    <col min="4" max="4" width="20.421875" style="314" customWidth="1"/>
    <col min="5" max="5" width="7.7109375" style="329" customWidth="1"/>
    <col min="6" max="6" width="5.140625" style="329" hidden="1" customWidth="1"/>
    <col min="7" max="37" width="3.7109375" style="314" customWidth="1"/>
    <col min="38" max="38" width="10.421875" style="329" customWidth="1"/>
    <col min="39" max="39" width="15.140625" style="314" customWidth="1"/>
    <col min="40" max="45" width="4.7109375" style="314" customWidth="1"/>
    <col min="46" max="46" width="11.421875" style="314" hidden="1" customWidth="1"/>
    <col min="47" max="247" width="4.7109375" style="314" customWidth="1"/>
    <col min="248" max="248" width="3.7109375" style="314" customWidth="1"/>
    <col min="249" max="249" width="4.7109375" style="314" customWidth="1"/>
    <col min="250" max="16384" width="3.7109375" style="314" customWidth="1"/>
  </cols>
  <sheetData>
    <row r="1" spans="1:41" s="306" customFormat="1" ht="56.25" customHeight="1">
      <c r="A1" s="406" t="s">
        <v>18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305"/>
      <c r="AO1" s="305"/>
    </row>
    <row r="2" spans="1:41" s="306" customFormat="1" ht="12.75" customHeight="1">
      <c r="A2" s="408" t="s">
        <v>0</v>
      </c>
      <c r="B2" s="408"/>
      <c r="C2" s="292" t="s">
        <v>69</v>
      </c>
      <c r="D2" s="307"/>
      <c r="E2" s="308"/>
      <c r="F2" s="309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05"/>
      <c r="AO2" s="305"/>
    </row>
    <row r="3" spans="1:41" s="306" customFormat="1" ht="12.75" customHeight="1" thickBot="1">
      <c r="A3" s="409" t="s">
        <v>1</v>
      </c>
      <c r="B3" s="409"/>
      <c r="C3" s="366">
        <v>2021</v>
      </c>
      <c r="D3" s="310"/>
      <c r="E3" s="308"/>
      <c r="F3" s="309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05"/>
      <c r="AO3" s="305"/>
    </row>
    <row r="4" spans="1:41" s="306" customFormat="1" ht="18" customHeight="1" thickBot="1">
      <c r="A4" s="391" t="s">
        <v>70</v>
      </c>
      <c r="B4" s="371" t="s">
        <v>23</v>
      </c>
      <c r="C4" s="371"/>
      <c r="D4" s="373" t="s">
        <v>10</v>
      </c>
      <c r="E4" s="371" t="s">
        <v>9</v>
      </c>
      <c r="F4" s="367"/>
      <c r="G4" s="379" t="s">
        <v>2</v>
      </c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1"/>
      <c r="AL4" s="371" t="s">
        <v>3</v>
      </c>
      <c r="AM4" s="375" t="s">
        <v>25</v>
      </c>
      <c r="AN4" s="305"/>
      <c r="AO4" s="305"/>
    </row>
    <row r="5" spans="1:41" s="306" customFormat="1" ht="14.25" customHeight="1" thickBot="1">
      <c r="A5" s="392"/>
      <c r="B5" s="372"/>
      <c r="C5" s="372"/>
      <c r="D5" s="374"/>
      <c r="E5" s="372"/>
      <c r="F5" s="311"/>
      <c r="G5" s="294">
        <v>1</v>
      </c>
      <c r="H5" s="352">
        <v>2</v>
      </c>
      <c r="I5" s="352">
        <v>3</v>
      </c>
      <c r="J5" s="352">
        <v>4</v>
      </c>
      <c r="K5" s="352">
        <v>5</v>
      </c>
      <c r="L5" s="352">
        <v>6</v>
      </c>
      <c r="M5" s="352">
        <v>7</v>
      </c>
      <c r="N5" s="352">
        <v>8</v>
      </c>
      <c r="O5" s="352">
        <v>9</v>
      </c>
      <c r="P5" s="352">
        <v>10</v>
      </c>
      <c r="Q5" s="352">
        <v>11</v>
      </c>
      <c r="R5" s="352">
        <v>12</v>
      </c>
      <c r="S5" s="352">
        <v>13</v>
      </c>
      <c r="T5" s="352">
        <v>14</v>
      </c>
      <c r="U5" s="352">
        <v>15</v>
      </c>
      <c r="V5" s="352">
        <v>16</v>
      </c>
      <c r="W5" s="352">
        <v>17</v>
      </c>
      <c r="X5" s="352">
        <v>18</v>
      </c>
      <c r="Y5" s="352">
        <v>19</v>
      </c>
      <c r="Z5" s="352">
        <v>20</v>
      </c>
      <c r="AA5" s="352">
        <v>21</v>
      </c>
      <c r="AB5" s="352">
        <v>22</v>
      </c>
      <c r="AC5" s="352">
        <v>23</v>
      </c>
      <c r="AD5" s="352">
        <v>24</v>
      </c>
      <c r="AE5" s="352">
        <v>25</v>
      </c>
      <c r="AF5" s="352">
        <v>26</v>
      </c>
      <c r="AG5" s="352">
        <v>27</v>
      </c>
      <c r="AH5" s="352">
        <v>28</v>
      </c>
      <c r="AI5" s="352">
        <v>29</v>
      </c>
      <c r="AJ5" s="352">
        <v>30</v>
      </c>
      <c r="AK5" s="353">
        <v>31</v>
      </c>
      <c r="AL5" s="372"/>
      <c r="AM5" s="376"/>
      <c r="AN5" s="305"/>
      <c r="AO5" s="305"/>
    </row>
    <row r="6" spans="1:41" s="306" customFormat="1" ht="55.5" customHeight="1" hidden="1" thickBot="1">
      <c r="A6" s="392"/>
      <c r="B6" s="372"/>
      <c r="C6" s="372"/>
      <c r="D6" s="374"/>
      <c r="E6" s="372"/>
      <c r="F6" s="312"/>
      <c r="G6" s="354">
        <f>GİZLE!DT7</f>
        <v>44531</v>
      </c>
      <c r="H6" s="355">
        <f>GİZLE!DU7</f>
        <v>44532</v>
      </c>
      <c r="I6" s="355">
        <f>GİZLE!DV7</f>
        <v>44533</v>
      </c>
      <c r="J6" s="355">
        <f>GİZLE!DW7</f>
        <v>44534</v>
      </c>
      <c r="K6" s="355">
        <f>GİZLE!DX7</f>
        <v>44535</v>
      </c>
      <c r="L6" s="355">
        <f>GİZLE!DY7</f>
        <v>44536</v>
      </c>
      <c r="M6" s="355">
        <f>GİZLE!DZ7</f>
        <v>44537</v>
      </c>
      <c r="N6" s="355">
        <f>GİZLE!EA7</f>
        <v>44538</v>
      </c>
      <c r="O6" s="355">
        <f>GİZLE!EB7</f>
        <v>44539</v>
      </c>
      <c r="P6" s="355">
        <f>GİZLE!EC7</f>
        <v>44540</v>
      </c>
      <c r="Q6" s="355">
        <f>GİZLE!ED7</f>
        <v>44541</v>
      </c>
      <c r="R6" s="355">
        <f>GİZLE!EE7</f>
        <v>44542</v>
      </c>
      <c r="S6" s="355">
        <f>GİZLE!EF7</f>
        <v>44543</v>
      </c>
      <c r="T6" s="355">
        <f>GİZLE!EG7</f>
        <v>44544</v>
      </c>
      <c r="U6" s="355">
        <f>GİZLE!EH7</f>
        <v>44545</v>
      </c>
      <c r="V6" s="355">
        <f>GİZLE!EI7</f>
        <v>44546</v>
      </c>
      <c r="W6" s="355">
        <f>GİZLE!EJ7</f>
        <v>44547</v>
      </c>
      <c r="X6" s="355">
        <f>GİZLE!EK7</f>
        <v>44548</v>
      </c>
      <c r="Y6" s="355">
        <f>GİZLE!EL7</f>
        <v>44549</v>
      </c>
      <c r="Z6" s="355">
        <f>GİZLE!EM7</f>
        <v>44550</v>
      </c>
      <c r="AA6" s="355">
        <f>GİZLE!EN7</f>
        <v>44551</v>
      </c>
      <c r="AB6" s="355">
        <f>GİZLE!EO7</f>
        <v>44552</v>
      </c>
      <c r="AC6" s="355">
        <f>GİZLE!EP7</f>
        <v>44553</v>
      </c>
      <c r="AD6" s="355">
        <f>GİZLE!EQ7</f>
        <v>44554</v>
      </c>
      <c r="AE6" s="355">
        <f>GİZLE!ER7</f>
        <v>44555</v>
      </c>
      <c r="AF6" s="355">
        <f>GİZLE!ES7</f>
        <v>44556</v>
      </c>
      <c r="AG6" s="355">
        <f>GİZLE!ET7</f>
        <v>44557</v>
      </c>
      <c r="AH6" s="355">
        <f>GİZLE!EU7</f>
        <v>44558</v>
      </c>
      <c r="AI6" s="355">
        <f>GİZLE!EV7</f>
        <v>44559</v>
      </c>
      <c r="AJ6" s="355">
        <f>GİZLE!EW7</f>
        <v>44560</v>
      </c>
      <c r="AK6" s="356">
        <f>GİZLE!EX7</f>
        <v>44561</v>
      </c>
      <c r="AL6" s="372"/>
      <c r="AM6" s="376"/>
      <c r="AN6" s="305"/>
      <c r="AO6" s="305"/>
    </row>
    <row r="7" spans="1:41" ht="22.5" customHeight="1" thickBot="1">
      <c r="A7" s="393"/>
      <c r="B7" s="372"/>
      <c r="C7" s="372"/>
      <c r="D7" s="374"/>
      <c r="E7" s="372"/>
      <c r="F7" s="309"/>
      <c r="G7" s="357" t="str">
        <f>GİZLE!DT10</f>
        <v>Çar</v>
      </c>
      <c r="H7" s="358" t="str">
        <f>GİZLE!DU10</f>
        <v>Per</v>
      </c>
      <c r="I7" s="358" t="str">
        <f>GİZLE!DV10</f>
        <v>Cum</v>
      </c>
      <c r="J7" s="358" t="str">
        <f>GİZLE!DW10</f>
        <v>Cmt</v>
      </c>
      <c r="K7" s="358" t="str">
        <f>GİZLE!DX10</f>
        <v>Paz</v>
      </c>
      <c r="L7" s="358" t="str">
        <f>GİZLE!DY10</f>
        <v>Pzt</v>
      </c>
      <c r="M7" s="358" t="str">
        <f>GİZLE!DZ10</f>
        <v>Sal</v>
      </c>
      <c r="N7" s="358" t="str">
        <f>GİZLE!EA10</f>
        <v>Çar</v>
      </c>
      <c r="O7" s="358" t="str">
        <f>GİZLE!EB10</f>
        <v>Per</v>
      </c>
      <c r="P7" s="358" t="str">
        <f>GİZLE!EC10</f>
        <v>Cum</v>
      </c>
      <c r="Q7" s="358" t="str">
        <f>GİZLE!ED10</f>
        <v>Cmt</v>
      </c>
      <c r="R7" s="358" t="str">
        <f>GİZLE!EE10</f>
        <v>Paz</v>
      </c>
      <c r="S7" s="358" t="str">
        <f>GİZLE!EF10</f>
        <v>Pzt</v>
      </c>
      <c r="T7" s="358" t="str">
        <f>GİZLE!EG10</f>
        <v>Sal</v>
      </c>
      <c r="U7" s="358" t="str">
        <f>GİZLE!EH10</f>
        <v>Çar</v>
      </c>
      <c r="V7" s="358" t="str">
        <f>GİZLE!EI10</f>
        <v>Per</v>
      </c>
      <c r="W7" s="358" t="str">
        <f>GİZLE!EJ10</f>
        <v>Cum</v>
      </c>
      <c r="X7" s="358" t="str">
        <f>GİZLE!EK10</f>
        <v>Cmt</v>
      </c>
      <c r="Y7" s="358" t="str">
        <f>GİZLE!EL10</f>
        <v>Paz</v>
      </c>
      <c r="Z7" s="358" t="str">
        <f>GİZLE!EM10</f>
        <v>Pzt</v>
      </c>
      <c r="AA7" s="358" t="str">
        <f>GİZLE!EN10</f>
        <v>Sal</v>
      </c>
      <c r="AB7" s="358" t="str">
        <f>GİZLE!EO10</f>
        <v>Çar</v>
      </c>
      <c r="AC7" s="358" t="str">
        <f>GİZLE!EP10</f>
        <v>Per</v>
      </c>
      <c r="AD7" s="358" t="str">
        <f>GİZLE!EQ10</f>
        <v>Cum</v>
      </c>
      <c r="AE7" s="358" t="str">
        <f>GİZLE!ER10</f>
        <v>Cmt</v>
      </c>
      <c r="AF7" s="358" t="str">
        <f>GİZLE!ES10</f>
        <v>Paz</v>
      </c>
      <c r="AG7" s="358" t="str">
        <f>GİZLE!ET10</f>
        <v>Pzt</v>
      </c>
      <c r="AH7" s="358" t="str">
        <f>GİZLE!EU10</f>
        <v>Sal</v>
      </c>
      <c r="AI7" s="358" t="str">
        <f>GİZLE!EV10</f>
        <v>Çar</v>
      </c>
      <c r="AJ7" s="358" t="str">
        <f>GİZLE!EW10</f>
        <v>Per</v>
      </c>
      <c r="AK7" s="359" t="str">
        <f>GİZLE!EX10</f>
        <v>Cum</v>
      </c>
      <c r="AL7" s="372"/>
      <c r="AM7" s="376"/>
      <c r="AN7" s="313"/>
      <c r="AO7" s="313"/>
    </row>
    <row r="8" spans="1:46" ht="15" customHeight="1">
      <c r="A8" s="385">
        <v>1</v>
      </c>
      <c r="B8" s="388"/>
      <c r="C8" s="382" t="s">
        <v>11</v>
      </c>
      <c r="D8" s="315" t="s">
        <v>6</v>
      </c>
      <c r="E8" s="330"/>
      <c r="F8" s="331"/>
      <c r="G8" s="332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4"/>
      <c r="AL8" s="350">
        <f>SUM(G8:AK8)</f>
        <v>0</v>
      </c>
      <c r="AM8" s="378"/>
      <c r="AN8" s="313"/>
      <c r="AO8" s="313"/>
      <c r="AT8" s="317" t="s">
        <v>11</v>
      </c>
    </row>
    <row r="9" spans="1:46" ht="15" customHeight="1">
      <c r="A9" s="386"/>
      <c r="B9" s="389"/>
      <c r="C9" s="383"/>
      <c r="D9" s="318" t="s">
        <v>7</v>
      </c>
      <c r="E9" s="335"/>
      <c r="F9" s="336"/>
      <c r="G9" s="337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9"/>
      <c r="AL9" s="319">
        <f aca="true" t="shared" si="0" ref="AL9:AL43">SUM(G9:AK9)</f>
        <v>0</v>
      </c>
      <c r="AM9" s="377"/>
      <c r="AN9" s="313"/>
      <c r="AO9" s="313"/>
      <c r="AT9" s="317" t="s">
        <v>22</v>
      </c>
    </row>
    <row r="10" spans="1:46" ht="15" customHeight="1" thickBot="1">
      <c r="A10" s="387"/>
      <c r="B10" s="390"/>
      <c r="C10" s="384"/>
      <c r="D10" s="320" t="s">
        <v>8</v>
      </c>
      <c r="E10" s="340"/>
      <c r="F10" s="341"/>
      <c r="G10" s="342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4"/>
      <c r="AL10" s="321">
        <f t="shared" si="0"/>
        <v>0</v>
      </c>
      <c r="AM10" s="377"/>
      <c r="AN10" s="313"/>
      <c r="AO10" s="313"/>
      <c r="AT10" s="317" t="s">
        <v>21</v>
      </c>
    </row>
    <row r="11" spans="1:46" ht="15" customHeight="1">
      <c r="A11" s="385">
        <v>2</v>
      </c>
      <c r="B11" s="395"/>
      <c r="C11" s="396" t="s">
        <v>22</v>
      </c>
      <c r="D11" s="322" t="s">
        <v>6</v>
      </c>
      <c r="E11" s="345"/>
      <c r="F11" s="331"/>
      <c r="G11" s="346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4"/>
      <c r="AL11" s="316">
        <f t="shared" si="0"/>
        <v>0</v>
      </c>
      <c r="AM11" s="377"/>
      <c r="AN11" s="313"/>
      <c r="AO11" s="313"/>
      <c r="AT11" s="317"/>
    </row>
    <row r="12" spans="1:46" ht="15" customHeight="1">
      <c r="A12" s="386"/>
      <c r="B12" s="389"/>
      <c r="C12" s="383"/>
      <c r="D12" s="318" t="s">
        <v>7</v>
      </c>
      <c r="E12" s="335"/>
      <c r="F12" s="336"/>
      <c r="G12" s="347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9"/>
      <c r="AL12" s="319">
        <f t="shared" si="0"/>
        <v>0</v>
      </c>
      <c r="AM12" s="377"/>
      <c r="AN12" s="313"/>
      <c r="AO12" s="313"/>
      <c r="AT12" s="317"/>
    </row>
    <row r="13" spans="1:46" ht="15" customHeight="1" thickBot="1">
      <c r="A13" s="387"/>
      <c r="B13" s="390"/>
      <c r="C13" s="384"/>
      <c r="D13" s="320" t="s">
        <v>8</v>
      </c>
      <c r="E13" s="340"/>
      <c r="F13" s="341"/>
      <c r="G13" s="348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4"/>
      <c r="AL13" s="321">
        <f t="shared" si="0"/>
        <v>0</v>
      </c>
      <c r="AM13" s="377"/>
      <c r="AN13" s="313"/>
      <c r="AO13" s="313"/>
      <c r="AT13" s="317"/>
    </row>
    <row r="14" spans="1:46" ht="15" customHeight="1">
      <c r="A14" s="385">
        <v>3</v>
      </c>
      <c r="B14" s="395"/>
      <c r="C14" s="396" t="s">
        <v>21</v>
      </c>
      <c r="D14" s="322" t="s">
        <v>6</v>
      </c>
      <c r="E14" s="345"/>
      <c r="F14" s="331"/>
      <c r="G14" s="346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4"/>
      <c r="AL14" s="316">
        <f t="shared" si="0"/>
        <v>0</v>
      </c>
      <c r="AM14" s="377"/>
      <c r="AN14" s="313"/>
      <c r="AO14" s="313"/>
      <c r="AT14" s="317"/>
    </row>
    <row r="15" spans="1:46" ht="15" customHeight="1">
      <c r="A15" s="386"/>
      <c r="B15" s="389"/>
      <c r="C15" s="383"/>
      <c r="D15" s="318" t="s">
        <v>7</v>
      </c>
      <c r="E15" s="335"/>
      <c r="F15" s="336"/>
      <c r="G15" s="347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9"/>
      <c r="AL15" s="319">
        <f t="shared" si="0"/>
        <v>0</v>
      </c>
      <c r="AM15" s="377"/>
      <c r="AN15" s="313"/>
      <c r="AO15" s="313"/>
      <c r="AT15" s="317"/>
    </row>
    <row r="16" spans="1:46" ht="15" customHeight="1" thickBot="1">
      <c r="A16" s="387"/>
      <c r="B16" s="390"/>
      <c r="C16" s="384"/>
      <c r="D16" s="320" t="s">
        <v>8</v>
      </c>
      <c r="E16" s="340"/>
      <c r="F16" s="341"/>
      <c r="G16" s="348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4"/>
      <c r="AL16" s="321">
        <f t="shared" si="0"/>
        <v>0</v>
      </c>
      <c r="AM16" s="377"/>
      <c r="AN16" s="313"/>
      <c r="AO16" s="313"/>
      <c r="AT16" s="317"/>
    </row>
    <row r="17" spans="1:46" ht="15" customHeight="1">
      <c r="A17" s="385">
        <v>4</v>
      </c>
      <c r="B17" s="395"/>
      <c r="C17" s="396" t="s">
        <v>21</v>
      </c>
      <c r="D17" s="322" t="s">
        <v>6</v>
      </c>
      <c r="E17" s="345"/>
      <c r="F17" s="331"/>
      <c r="G17" s="346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4"/>
      <c r="AL17" s="316">
        <f t="shared" si="0"/>
        <v>0</v>
      </c>
      <c r="AM17" s="377"/>
      <c r="AN17" s="313"/>
      <c r="AO17" s="313"/>
      <c r="AT17" s="317"/>
    </row>
    <row r="18" spans="1:46" ht="15" customHeight="1">
      <c r="A18" s="386"/>
      <c r="B18" s="389"/>
      <c r="C18" s="383"/>
      <c r="D18" s="318" t="s">
        <v>7</v>
      </c>
      <c r="E18" s="335"/>
      <c r="F18" s="336"/>
      <c r="G18" s="347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9"/>
      <c r="AL18" s="319">
        <f t="shared" si="0"/>
        <v>0</v>
      </c>
      <c r="AM18" s="377"/>
      <c r="AN18" s="313"/>
      <c r="AO18" s="313"/>
      <c r="AT18" s="317"/>
    </row>
    <row r="19" spans="1:46" ht="15" customHeight="1" thickBot="1">
      <c r="A19" s="387"/>
      <c r="B19" s="390"/>
      <c r="C19" s="384"/>
      <c r="D19" s="320" t="s">
        <v>8</v>
      </c>
      <c r="E19" s="340"/>
      <c r="F19" s="341"/>
      <c r="G19" s="348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4"/>
      <c r="AL19" s="321">
        <f t="shared" si="0"/>
        <v>0</v>
      </c>
      <c r="AM19" s="377"/>
      <c r="AN19" s="313"/>
      <c r="AO19" s="313"/>
      <c r="AT19" s="317"/>
    </row>
    <row r="20" spans="1:46" ht="15" customHeight="1">
      <c r="A20" s="385">
        <v>5</v>
      </c>
      <c r="B20" s="395"/>
      <c r="C20" s="396" t="s">
        <v>21</v>
      </c>
      <c r="D20" s="322" t="s">
        <v>6</v>
      </c>
      <c r="E20" s="345"/>
      <c r="F20" s="331"/>
      <c r="G20" s="346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4"/>
      <c r="AL20" s="316">
        <f t="shared" si="0"/>
        <v>0</v>
      </c>
      <c r="AM20" s="377"/>
      <c r="AN20" s="313"/>
      <c r="AO20" s="313"/>
      <c r="AT20" s="317"/>
    </row>
    <row r="21" spans="1:46" ht="15" customHeight="1">
      <c r="A21" s="386"/>
      <c r="B21" s="389"/>
      <c r="C21" s="383"/>
      <c r="D21" s="318" t="s">
        <v>7</v>
      </c>
      <c r="E21" s="335"/>
      <c r="F21" s="336"/>
      <c r="G21" s="347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9"/>
      <c r="AL21" s="319">
        <f t="shared" si="0"/>
        <v>0</v>
      </c>
      <c r="AM21" s="377"/>
      <c r="AN21" s="313"/>
      <c r="AO21" s="313"/>
      <c r="AT21" s="317"/>
    </row>
    <row r="22" spans="1:46" ht="15" customHeight="1" thickBot="1">
      <c r="A22" s="387"/>
      <c r="B22" s="390"/>
      <c r="C22" s="384"/>
      <c r="D22" s="320" t="s">
        <v>8</v>
      </c>
      <c r="E22" s="340"/>
      <c r="F22" s="341"/>
      <c r="G22" s="348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4"/>
      <c r="AL22" s="321">
        <f t="shared" si="0"/>
        <v>0</v>
      </c>
      <c r="AM22" s="377"/>
      <c r="AN22" s="313"/>
      <c r="AO22" s="313"/>
      <c r="AT22" s="317"/>
    </row>
    <row r="23" spans="1:46" ht="15" customHeight="1">
      <c r="A23" s="385">
        <v>6</v>
      </c>
      <c r="B23" s="395"/>
      <c r="C23" s="396" t="s">
        <v>21</v>
      </c>
      <c r="D23" s="322" t="s">
        <v>6</v>
      </c>
      <c r="E23" s="345"/>
      <c r="F23" s="331"/>
      <c r="G23" s="346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4"/>
      <c r="AL23" s="316">
        <f t="shared" si="0"/>
        <v>0</v>
      </c>
      <c r="AM23" s="377"/>
      <c r="AN23" s="313"/>
      <c r="AO23" s="313"/>
      <c r="AT23" s="317"/>
    </row>
    <row r="24" spans="1:46" ht="15" customHeight="1">
      <c r="A24" s="386"/>
      <c r="B24" s="389"/>
      <c r="C24" s="383"/>
      <c r="D24" s="318" t="s">
        <v>7</v>
      </c>
      <c r="E24" s="335"/>
      <c r="F24" s="336"/>
      <c r="G24" s="347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9"/>
      <c r="AL24" s="319">
        <f t="shared" si="0"/>
        <v>0</v>
      </c>
      <c r="AM24" s="377"/>
      <c r="AN24" s="313"/>
      <c r="AO24" s="313"/>
      <c r="AT24" s="317"/>
    </row>
    <row r="25" spans="1:46" ht="15" customHeight="1" thickBot="1">
      <c r="A25" s="387"/>
      <c r="B25" s="390"/>
      <c r="C25" s="384"/>
      <c r="D25" s="320" t="s">
        <v>8</v>
      </c>
      <c r="E25" s="340"/>
      <c r="F25" s="341"/>
      <c r="G25" s="348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4"/>
      <c r="AL25" s="321">
        <f t="shared" si="0"/>
        <v>0</v>
      </c>
      <c r="AM25" s="377"/>
      <c r="AN25" s="313"/>
      <c r="AO25" s="313"/>
      <c r="AT25" s="317"/>
    </row>
    <row r="26" spans="1:46" ht="15" customHeight="1">
      <c r="A26" s="385">
        <v>7</v>
      </c>
      <c r="B26" s="395"/>
      <c r="C26" s="396" t="s">
        <v>21</v>
      </c>
      <c r="D26" s="322" t="s">
        <v>6</v>
      </c>
      <c r="E26" s="345"/>
      <c r="F26" s="331"/>
      <c r="G26" s="346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4"/>
      <c r="AL26" s="316">
        <f t="shared" si="0"/>
        <v>0</v>
      </c>
      <c r="AM26" s="377"/>
      <c r="AN26" s="313"/>
      <c r="AO26" s="313"/>
      <c r="AT26" s="317"/>
    </row>
    <row r="27" spans="1:46" ht="15" customHeight="1">
      <c r="A27" s="386"/>
      <c r="B27" s="389"/>
      <c r="C27" s="383"/>
      <c r="D27" s="318" t="s">
        <v>7</v>
      </c>
      <c r="E27" s="335"/>
      <c r="F27" s="336"/>
      <c r="G27" s="347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9"/>
      <c r="AL27" s="319">
        <f t="shared" si="0"/>
        <v>0</v>
      </c>
      <c r="AM27" s="377"/>
      <c r="AN27" s="313"/>
      <c r="AO27" s="313"/>
      <c r="AT27" s="317"/>
    </row>
    <row r="28" spans="1:46" ht="15" customHeight="1" thickBot="1">
      <c r="A28" s="387"/>
      <c r="B28" s="390"/>
      <c r="C28" s="384"/>
      <c r="D28" s="320" t="s">
        <v>8</v>
      </c>
      <c r="E28" s="340"/>
      <c r="F28" s="341"/>
      <c r="G28" s="348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4"/>
      <c r="AL28" s="321">
        <f t="shared" si="0"/>
        <v>0</v>
      </c>
      <c r="AM28" s="377"/>
      <c r="AN28" s="313"/>
      <c r="AO28" s="313"/>
      <c r="AT28" s="317"/>
    </row>
    <row r="29" spans="1:46" ht="15" customHeight="1">
      <c r="A29" s="385">
        <v>8</v>
      </c>
      <c r="B29" s="395"/>
      <c r="C29" s="396" t="s">
        <v>21</v>
      </c>
      <c r="D29" s="322" t="s">
        <v>6</v>
      </c>
      <c r="E29" s="345"/>
      <c r="F29" s="331"/>
      <c r="G29" s="346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4"/>
      <c r="AL29" s="316">
        <f t="shared" si="0"/>
        <v>0</v>
      </c>
      <c r="AM29" s="377"/>
      <c r="AN29" s="313"/>
      <c r="AO29" s="313"/>
      <c r="AT29" s="317"/>
    </row>
    <row r="30" spans="1:46" ht="15" customHeight="1">
      <c r="A30" s="386"/>
      <c r="B30" s="389"/>
      <c r="C30" s="383"/>
      <c r="D30" s="318" t="s">
        <v>7</v>
      </c>
      <c r="E30" s="335"/>
      <c r="F30" s="336"/>
      <c r="G30" s="347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9"/>
      <c r="AL30" s="319">
        <f t="shared" si="0"/>
        <v>0</v>
      </c>
      <c r="AM30" s="377"/>
      <c r="AN30" s="313"/>
      <c r="AO30" s="313"/>
      <c r="AT30" s="317"/>
    </row>
    <row r="31" spans="1:46" ht="15" customHeight="1" thickBot="1">
      <c r="A31" s="387"/>
      <c r="B31" s="390"/>
      <c r="C31" s="384"/>
      <c r="D31" s="320" t="s">
        <v>8</v>
      </c>
      <c r="E31" s="340"/>
      <c r="F31" s="341"/>
      <c r="G31" s="348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4"/>
      <c r="AL31" s="321">
        <f t="shared" si="0"/>
        <v>0</v>
      </c>
      <c r="AM31" s="377"/>
      <c r="AN31" s="313"/>
      <c r="AO31" s="313"/>
      <c r="AT31" s="317"/>
    </row>
    <row r="32" spans="1:46" ht="15" customHeight="1">
      <c r="A32" s="385">
        <v>9</v>
      </c>
      <c r="B32" s="395"/>
      <c r="C32" s="396" t="s">
        <v>21</v>
      </c>
      <c r="D32" s="322" t="s">
        <v>6</v>
      </c>
      <c r="E32" s="345"/>
      <c r="F32" s="331"/>
      <c r="G32" s="346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4"/>
      <c r="AL32" s="316">
        <f t="shared" si="0"/>
        <v>0</v>
      </c>
      <c r="AM32" s="377"/>
      <c r="AN32" s="313"/>
      <c r="AO32" s="313"/>
      <c r="AT32" s="317"/>
    </row>
    <row r="33" spans="1:46" ht="15" customHeight="1">
      <c r="A33" s="386"/>
      <c r="B33" s="389"/>
      <c r="C33" s="383"/>
      <c r="D33" s="318" t="s">
        <v>7</v>
      </c>
      <c r="E33" s="335"/>
      <c r="F33" s="336"/>
      <c r="G33" s="347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9"/>
      <c r="AL33" s="319">
        <f t="shared" si="0"/>
        <v>0</v>
      </c>
      <c r="AM33" s="377"/>
      <c r="AN33" s="313"/>
      <c r="AO33" s="313"/>
      <c r="AT33" s="317"/>
    </row>
    <row r="34" spans="1:46" ht="15" customHeight="1" thickBot="1">
      <c r="A34" s="387"/>
      <c r="B34" s="390"/>
      <c r="C34" s="384"/>
      <c r="D34" s="320" t="s">
        <v>8</v>
      </c>
      <c r="E34" s="340"/>
      <c r="F34" s="341"/>
      <c r="G34" s="348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4"/>
      <c r="AL34" s="321">
        <f t="shared" si="0"/>
        <v>0</v>
      </c>
      <c r="AM34" s="377"/>
      <c r="AN34" s="313"/>
      <c r="AO34" s="313"/>
      <c r="AT34" s="317"/>
    </row>
    <row r="35" spans="1:46" ht="15" customHeight="1">
      <c r="A35" s="385">
        <v>10</v>
      </c>
      <c r="B35" s="395"/>
      <c r="C35" s="396" t="s">
        <v>21</v>
      </c>
      <c r="D35" s="322" t="s">
        <v>6</v>
      </c>
      <c r="E35" s="345"/>
      <c r="F35" s="331"/>
      <c r="G35" s="346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4"/>
      <c r="AL35" s="316">
        <f t="shared" si="0"/>
        <v>0</v>
      </c>
      <c r="AM35" s="377"/>
      <c r="AN35" s="313"/>
      <c r="AO35" s="313"/>
      <c r="AT35" s="317"/>
    </row>
    <row r="36" spans="1:46" ht="15" customHeight="1">
      <c r="A36" s="386"/>
      <c r="B36" s="389"/>
      <c r="C36" s="383"/>
      <c r="D36" s="318" t="s">
        <v>7</v>
      </c>
      <c r="E36" s="335"/>
      <c r="F36" s="336"/>
      <c r="G36" s="347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9"/>
      <c r="AL36" s="319">
        <f t="shared" si="0"/>
        <v>0</v>
      </c>
      <c r="AM36" s="377"/>
      <c r="AN36" s="313"/>
      <c r="AO36" s="313"/>
      <c r="AT36" s="317"/>
    </row>
    <row r="37" spans="1:46" ht="15" customHeight="1" thickBot="1">
      <c r="A37" s="387"/>
      <c r="B37" s="390"/>
      <c r="C37" s="384"/>
      <c r="D37" s="320" t="s">
        <v>8</v>
      </c>
      <c r="E37" s="340"/>
      <c r="F37" s="341"/>
      <c r="G37" s="348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4"/>
      <c r="AL37" s="321">
        <f t="shared" si="0"/>
        <v>0</v>
      </c>
      <c r="AM37" s="377"/>
      <c r="AN37" s="313"/>
      <c r="AO37" s="313"/>
      <c r="AT37" s="317"/>
    </row>
    <row r="38" spans="1:46" ht="15" customHeight="1">
      <c r="A38" s="385">
        <v>11</v>
      </c>
      <c r="B38" s="395"/>
      <c r="C38" s="396" t="s">
        <v>21</v>
      </c>
      <c r="D38" s="322" t="s">
        <v>6</v>
      </c>
      <c r="E38" s="345"/>
      <c r="F38" s="331"/>
      <c r="G38" s="346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4"/>
      <c r="AL38" s="316">
        <f t="shared" si="0"/>
        <v>0</v>
      </c>
      <c r="AM38" s="377"/>
      <c r="AN38" s="313"/>
      <c r="AO38" s="313"/>
      <c r="AT38" s="317"/>
    </row>
    <row r="39" spans="1:46" ht="15" customHeight="1">
      <c r="A39" s="386"/>
      <c r="B39" s="389"/>
      <c r="C39" s="383"/>
      <c r="D39" s="318" t="s">
        <v>7</v>
      </c>
      <c r="E39" s="335"/>
      <c r="F39" s="336"/>
      <c r="G39" s="347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9"/>
      <c r="AL39" s="319">
        <f t="shared" si="0"/>
        <v>0</v>
      </c>
      <c r="AM39" s="377"/>
      <c r="AN39" s="313"/>
      <c r="AO39" s="313"/>
      <c r="AT39" s="317"/>
    </row>
    <row r="40" spans="1:46" ht="15" customHeight="1" thickBot="1">
      <c r="A40" s="387"/>
      <c r="B40" s="390"/>
      <c r="C40" s="384"/>
      <c r="D40" s="320" t="s">
        <v>8</v>
      </c>
      <c r="E40" s="340"/>
      <c r="F40" s="341"/>
      <c r="G40" s="348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4"/>
      <c r="AL40" s="321">
        <f t="shared" si="0"/>
        <v>0</v>
      </c>
      <c r="AM40" s="377"/>
      <c r="AN40" s="313"/>
      <c r="AO40" s="313"/>
      <c r="AT40" s="317"/>
    </row>
    <row r="41" spans="1:46" ht="15" customHeight="1">
      <c r="A41" s="385">
        <v>12</v>
      </c>
      <c r="B41" s="395"/>
      <c r="C41" s="396" t="s">
        <v>21</v>
      </c>
      <c r="D41" s="322" t="s">
        <v>6</v>
      </c>
      <c r="E41" s="345"/>
      <c r="F41" s="331"/>
      <c r="G41" s="346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4"/>
      <c r="AL41" s="316">
        <f t="shared" si="0"/>
        <v>0</v>
      </c>
      <c r="AM41" s="377"/>
      <c r="AN41" s="313"/>
      <c r="AO41" s="313"/>
      <c r="AT41" s="317"/>
    </row>
    <row r="42" spans="1:46" ht="15" customHeight="1">
      <c r="A42" s="386"/>
      <c r="B42" s="389"/>
      <c r="C42" s="383"/>
      <c r="D42" s="318" t="s">
        <v>7</v>
      </c>
      <c r="E42" s="335"/>
      <c r="F42" s="336"/>
      <c r="G42" s="347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9"/>
      <c r="AL42" s="319">
        <f t="shared" si="0"/>
        <v>0</v>
      </c>
      <c r="AM42" s="377"/>
      <c r="AN42" s="313"/>
      <c r="AO42" s="313"/>
      <c r="AT42" s="317"/>
    </row>
    <row r="43" spans="1:46" ht="15" customHeight="1" thickBot="1">
      <c r="A43" s="387"/>
      <c r="B43" s="390"/>
      <c r="C43" s="384"/>
      <c r="D43" s="320" t="s">
        <v>8</v>
      </c>
      <c r="E43" s="340"/>
      <c r="F43" s="341"/>
      <c r="G43" s="348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4"/>
      <c r="AL43" s="321">
        <f t="shared" si="0"/>
        <v>0</v>
      </c>
      <c r="AM43" s="377"/>
      <c r="AN43" s="313"/>
      <c r="AO43" s="313"/>
      <c r="AT43" s="317"/>
    </row>
    <row r="44" spans="1:46" ht="15" customHeight="1">
      <c r="A44" s="385">
        <v>13</v>
      </c>
      <c r="B44" s="395"/>
      <c r="C44" s="396" t="s">
        <v>21</v>
      </c>
      <c r="D44" s="322" t="s">
        <v>6</v>
      </c>
      <c r="E44" s="345"/>
      <c r="F44" s="331"/>
      <c r="G44" s="346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4"/>
      <c r="AL44" s="316">
        <f aca="true" t="shared" si="1" ref="AL44:AL52">SUM(G44:AK44)</f>
        <v>0</v>
      </c>
      <c r="AM44" s="377"/>
      <c r="AN44" s="313"/>
      <c r="AO44" s="313"/>
      <c r="AT44" s="317"/>
    </row>
    <row r="45" spans="1:46" ht="15" customHeight="1">
      <c r="A45" s="386"/>
      <c r="B45" s="389"/>
      <c r="C45" s="383"/>
      <c r="D45" s="318" t="s">
        <v>7</v>
      </c>
      <c r="E45" s="335"/>
      <c r="F45" s="336"/>
      <c r="G45" s="347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9"/>
      <c r="AL45" s="319">
        <f t="shared" si="1"/>
        <v>0</v>
      </c>
      <c r="AM45" s="377"/>
      <c r="AN45" s="313"/>
      <c r="AO45" s="313"/>
      <c r="AT45" s="317"/>
    </row>
    <row r="46" spans="1:46" ht="15" customHeight="1" thickBot="1">
      <c r="A46" s="387"/>
      <c r="B46" s="390"/>
      <c r="C46" s="384"/>
      <c r="D46" s="320" t="s">
        <v>8</v>
      </c>
      <c r="E46" s="340"/>
      <c r="F46" s="341"/>
      <c r="G46" s="348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4"/>
      <c r="AL46" s="321">
        <f t="shared" si="1"/>
        <v>0</v>
      </c>
      <c r="AM46" s="377"/>
      <c r="AN46" s="313"/>
      <c r="AO46" s="313"/>
      <c r="AT46" s="317"/>
    </row>
    <row r="47" spans="1:46" ht="15" customHeight="1">
      <c r="A47" s="385">
        <v>14</v>
      </c>
      <c r="B47" s="395"/>
      <c r="C47" s="396" t="s">
        <v>21</v>
      </c>
      <c r="D47" s="322" t="s">
        <v>6</v>
      </c>
      <c r="E47" s="345"/>
      <c r="F47" s="331"/>
      <c r="G47" s="346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4"/>
      <c r="AL47" s="316">
        <f t="shared" si="1"/>
        <v>0</v>
      </c>
      <c r="AM47" s="377"/>
      <c r="AN47" s="313"/>
      <c r="AO47" s="313"/>
      <c r="AT47" s="317"/>
    </row>
    <row r="48" spans="1:46" ht="15" customHeight="1">
      <c r="A48" s="386"/>
      <c r="B48" s="389"/>
      <c r="C48" s="383"/>
      <c r="D48" s="318" t="s">
        <v>7</v>
      </c>
      <c r="E48" s="335"/>
      <c r="F48" s="336"/>
      <c r="G48" s="347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9"/>
      <c r="AL48" s="319">
        <f t="shared" si="1"/>
        <v>0</v>
      </c>
      <c r="AM48" s="377"/>
      <c r="AN48" s="313"/>
      <c r="AO48" s="313"/>
      <c r="AT48" s="317"/>
    </row>
    <row r="49" spans="1:46" ht="15" customHeight="1" thickBot="1">
      <c r="A49" s="387"/>
      <c r="B49" s="390"/>
      <c r="C49" s="384"/>
      <c r="D49" s="320" t="s">
        <v>8</v>
      </c>
      <c r="E49" s="340"/>
      <c r="F49" s="341"/>
      <c r="G49" s="348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4"/>
      <c r="AL49" s="321">
        <f t="shared" si="1"/>
        <v>0</v>
      </c>
      <c r="AM49" s="377"/>
      <c r="AN49" s="313"/>
      <c r="AO49" s="313"/>
      <c r="AT49" s="317"/>
    </row>
    <row r="50" spans="1:46" ht="15" customHeight="1">
      <c r="A50" s="410">
        <v>15</v>
      </c>
      <c r="B50" s="395"/>
      <c r="C50" s="396" t="s">
        <v>21</v>
      </c>
      <c r="D50" s="322" t="s">
        <v>6</v>
      </c>
      <c r="E50" s="345"/>
      <c r="F50" s="331"/>
      <c r="G50" s="346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4"/>
      <c r="AL50" s="316">
        <f t="shared" si="1"/>
        <v>0</v>
      </c>
      <c r="AM50" s="377"/>
      <c r="AN50" s="313"/>
      <c r="AO50" s="313"/>
      <c r="AT50" s="317"/>
    </row>
    <row r="51" spans="1:46" ht="15" customHeight="1">
      <c r="A51" s="411"/>
      <c r="B51" s="389"/>
      <c r="C51" s="383"/>
      <c r="D51" s="318" t="s">
        <v>7</v>
      </c>
      <c r="E51" s="335"/>
      <c r="F51" s="336"/>
      <c r="G51" s="347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9"/>
      <c r="AL51" s="319">
        <f t="shared" si="1"/>
        <v>0</v>
      </c>
      <c r="AM51" s="377"/>
      <c r="AN51" s="313"/>
      <c r="AO51" s="313"/>
      <c r="AT51" s="317"/>
    </row>
    <row r="52" spans="1:46" ht="15" customHeight="1" thickBot="1">
      <c r="A52" s="412"/>
      <c r="B52" s="390"/>
      <c r="C52" s="384"/>
      <c r="D52" s="320" t="s">
        <v>8</v>
      </c>
      <c r="E52" s="340"/>
      <c r="F52" s="341"/>
      <c r="G52" s="348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4"/>
      <c r="AL52" s="321">
        <f t="shared" si="1"/>
        <v>0</v>
      </c>
      <c r="AM52" s="377"/>
      <c r="AN52" s="313"/>
      <c r="AO52" s="313"/>
      <c r="AT52" s="317"/>
    </row>
    <row r="53" spans="1:41" ht="17.25" customHeight="1" thickBot="1">
      <c r="A53" s="402" t="s">
        <v>4</v>
      </c>
      <c r="B53" s="403"/>
      <c r="C53" s="403"/>
      <c r="D53" s="403"/>
      <c r="E53" s="403"/>
      <c r="F53" s="403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5"/>
      <c r="AL53" s="351">
        <f>SUM(AL8:AL52)</f>
        <v>0</v>
      </c>
      <c r="AM53" s="368"/>
      <c r="AN53" s="313"/>
      <c r="AO53" s="313"/>
    </row>
    <row r="54" spans="1:41" ht="18" customHeight="1">
      <c r="A54" s="400" t="s">
        <v>24</v>
      </c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362"/>
      <c r="AM54" s="363"/>
      <c r="AN54" s="313"/>
      <c r="AO54" s="313"/>
    </row>
    <row r="55" spans="1:41" ht="6.75" customHeight="1">
      <c r="A55" s="324"/>
      <c r="B55" s="323"/>
      <c r="C55" s="323"/>
      <c r="D55" s="323"/>
      <c r="E55" s="361"/>
      <c r="F55" s="361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98"/>
      <c r="AD55" s="398"/>
      <c r="AE55" s="398"/>
      <c r="AF55" s="398"/>
      <c r="AG55" s="398"/>
      <c r="AH55" s="398"/>
      <c r="AI55" s="398"/>
      <c r="AJ55" s="398"/>
      <c r="AK55" s="398"/>
      <c r="AL55" s="398"/>
      <c r="AM55" s="364"/>
      <c r="AN55" s="313"/>
      <c r="AO55" s="313"/>
    </row>
    <row r="56" spans="1:41" ht="15">
      <c r="A56" s="324"/>
      <c r="B56" s="323"/>
      <c r="C56" s="323"/>
      <c r="D56" s="323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61"/>
      <c r="P56" s="323"/>
      <c r="Q56" s="398"/>
      <c r="R56" s="398"/>
      <c r="S56" s="398"/>
      <c r="T56" s="398"/>
      <c r="U56" s="398"/>
      <c r="V56" s="398"/>
      <c r="W56" s="398"/>
      <c r="X56" s="398"/>
      <c r="Y56" s="398"/>
      <c r="Z56" s="323"/>
      <c r="AA56" s="323"/>
      <c r="AB56" s="323"/>
      <c r="AC56" s="398"/>
      <c r="AD56" s="398"/>
      <c r="AE56" s="398"/>
      <c r="AF56" s="398"/>
      <c r="AG56" s="398"/>
      <c r="AH56" s="398"/>
      <c r="AI56" s="398"/>
      <c r="AJ56" s="398"/>
      <c r="AK56" s="398"/>
      <c r="AL56" s="398"/>
      <c r="AM56" s="364"/>
      <c r="AN56" s="313"/>
      <c r="AO56" s="313"/>
    </row>
    <row r="57" spans="1:41" ht="19.5" customHeight="1">
      <c r="A57" s="324"/>
      <c r="B57" s="323"/>
      <c r="C57" s="323"/>
      <c r="D57" s="325" t="s">
        <v>15</v>
      </c>
      <c r="E57" s="399" t="s">
        <v>73</v>
      </c>
      <c r="F57" s="399"/>
      <c r="G57" s="399"/>
      <c r="H57" s="399"/>
      <c r="I57" s="399"/>
      <c r="J57" s="399"/>
      <c r="K57" s="399"/>
      <c r="L57" s="399"/>
      <c r="M57" s="399"/>
      <c r="N57" s="399"/>
      <c r="O57" s="360"/>
      <c r="P57" s="360"/>
      <c r="Q57" s="399" t="s">
        <v>73</v>
      </c>
      <c r="R57" s="399"/>
      <c r="S57" s="399"/>
      <c r="T57" s="399"/>
      <c r="U57" s="399"/>
      <c r="V57" s="399"/>
      <c r="W57" s="399"/>
      <c r="X57" s="399"/>
      <c r="Y57" s="399"/>
      <c r="Z57" s="399"/>
      <c r="AA57" s="360"/>
      <c r="AB57" s="360"/>
      <c r="AC57" s="399" t="s">
        <v>72</v>
      </c>
      <c r="AD57" s="399"/>
      <c r="AE57" s="399"/>
      <c r="AF57" s="399"/>
      <c r="AG57" s="399"/>
      <c r="AH57" s="399"/>
      <c r="AI57" s="399"/>
      <c r="AJ57" s="399"/>
      <c r="AK57" s="399"/>
      <c r="AL57" s="399"/>
      <c r="AM57" s="364"/>
      <c r="AN57" s="313"/>
      <c r="AO57" s="313"/>
    </row>
    <row r="58" spans="1:41" ht="19.5" customHeight="1">
      <c r="A58" s="324"/>
      <c r="B58" s="323"/>
      <c r="C58" s="323"/>
      <c r="D58" s="325" t="s">
        <v>13</v>
      </c>
      <c r="E58" s="394" t="s">
        <v>12</v>
      </c>
      <c r="F58" s="394"/>
      <c r="G58" s="394"/>
      <c r="H58" s="394"/>
      <c r="I58" s="394"/>
      <c r="J58" s="394"/>
      <c r="K58" s="394"/>
      <c r="L58" s="394"/>
      <c r="M58" s="394"/>
      <c r="N58" s="394"/>
      <c r="O58" s="349"/>
      <c r="P58" s="349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49"/>
      <c r="AB58" s="349"/>
      <c r="AC58" s="394" t="s">
        <v>5</v>
      </c>
      <c r="AD58" s="394"/>
      <c r="AE58" s="394"/>
      <c r="AF58" s="394"/>
      <c r="AG58" s="394"/>
      <c r="AH58" s="394"/>
      <c r="AI58" s="394"/>
      <c r="AJ58" s="394"/>
      <c r="AK58" s="394"/>
      <c r="AL58" s="394"/>
      <c r="AM58" s="364"/>
      <c r="AN58" s="313"/>
      <c r="AO58" s="313"/>
    </row>
    <row r="59" spans="1:41" ht="19.5" customHeight="1">
      <c r="A59" s="324"/>
      <c r="B59" s="323"/>
      <c r="C59" s="323"/>
      <c r="D59" s="325" t="s">
        <v>14</v>
      </c>
      <c r="E59" s="394" t="s">
        <v>17</v>
      </c>
      <c r="F59" s="394"/>
      <c r="G59" s="394"/>
      <c r="H59" s="394"/>
      <c r="I59" s="394"/>
      <c r="J59" s="394"/>
      <c r="K59" s="394"/>
      <c r="L59" s="394"/>
      <c r="M59" s="394"/>
      <c r="N59" s="394"/>
      <c r="O59" s="349"/>
      <c r="P59" s="349"/>
      <c r="Q59" s="394" t="s">
        <v>16</v>
      </c>
      <c r="R59" s="394"/>
      <c r="S59" s="394"/>
      <c r="T59" s="394"/>
      <c r="U59" s="394"/>
      <c r="V59" s="394"/>
      <c r="W59" s="394"/>
      <c r="X59" s="394"/>
      <c r="Y59" s="394"/>
      <c r="Z59" s="394"/>
      <c r="AA59" s="349"/>
      <c r="AB59" s="349"/>
      <c r="AC59" s="394" t="s">
        <v>71</v>
      </c>
      <c r="AD59" s="394"/>
      <c r="AE59" s="394"/>
      <c r="AF59" s="394"/>
      <c r="AG59" s="394"/>
      <c r="AH59" s="394"/>
      <c r="AI59" s="394"/>
      <c r="AJ59" s="394"/>
      <c r="AK59" s="394"/>
      <c r="AL59" s="394"/>
      <c r="AM59" s="364"/>
      <c r="AN59" s="313"/>
      <c r="AO59" s="313"/>
    </row>
    <row r="60" spans="1:41" ht="19.5" customHeight="1">
      <c r="A60" s="324"/>
      <c r="B60" s="323"/>
      <c r="C60" s="323"/>
      <c r="D60" s="325" t="s">
        <v>19</v>
      </c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323"/>
      <c r="P60" s="323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23"/>
      <c r="AB60" s="323"/>
      <c r="AC60" s="394" t="s">
        <v>20</v>
      </c>
      <c r="AD60" s="394"/>
      <c r="AE60" s="394"/>
      <c r="AF60" s="394"/>
      <c r="AG60" s="394"/>
      <c r="AH60" s="394"/>
      <c r="AI60" s="394"/>
      <c r="AJ60" s="394"/>
      <c r="AK60" s="394"/>
      <c r="AL60" s="394"/>
      <c r="AM60" s="364"/>
      <c r="AN60" s="313"/>
      <c r="AO60" s="313"/>
    </row>
    <row r="61" spans="1:41" ht="7.5" customHeight="1" thickBot="1">
      <c r="A61" s="369"/>
      <c r="B61" s="370"/>
      <c r="C61" s="370"/>
      <c r="D61" s="370"/>
      <c r="E61" s="327"/>
      <c r="F61" s="327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7"/>
      <c r="AM61" s="365"/>
      <c r="AN61" s="313"/>
      <c r="AO61" s="313"/>
    </row>
    <row r="62" spans="2:41" ht="15">
      <c r="B62" s="313"/>
      <c r="C62" s="313"/>
      <c r="D62" s="313"/>
      <c r="E62" s="328"/>
      <c r="F62" s="328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28"/>
      <c r="AM62" s="313"/>
      <c r="AN62" s="313"/>
      <c r="AO62" s="313"/>
    </row>
    <row r="63" spans="1:41" ht="15">
      <c r="A63" s="313"/>
      <c r="B63" s="313"/>
      <c r="C63" s="313"/>
      <c r="D63" s="313"/>
      <c r="E63" s="328"/>
      <c r="F63" s="328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28"/>
      <c r="AM63" s="313"/>
      <c r="AN63" s="313"/>
      <c r="AO63" s="313"/>
    </row>
    <row r="64" spans="1:41" ht="15">
      <c r="A64" s="313"/>
      <c r="B64" s="313"/>
      <c r="C64" s="313"/>
      <c r="D64" s="313"/>
      <c r="E64" s="328"/>
      <c r="F64" s="328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28"/>
      <c r="AM64" s="313"/>
      <c r="AN64" s="313"/>
      <c r="AO64" s="313"/>
    </row>
    <row r="65" spans="1:41" ht="15">
      <c r="A65" s="313"/>
      <c r="B65" s="313"/>
      <c r="C65" s="313"/>
      <c r="D65" s="313"/>
      <c r="E65" s="328"/>
      <c r="F65" s="328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28"/>
      <c r="AM65" s="313"/>
      <c r="AN65" s="313"/>
      <c r="AO65" s="313"/>
    </row>
  </sheetData>
  <sheetProtection password="C669" sheet="1" objects="1" scenarios="1" selectLockedCells="1" autoFilter="0"/>
  <mergeCells count="91">
    <mergeCell ref="A50:A52"/>
    <mergeCell ref="B50:B52"/>
    <mergeCell ref="C50:C52"/>
    <mergeCell ref="AM50:AM52"/>
    <mergeCell ref="A44:A46"/>
    <mergeCell ref="B44:B46"/>
    <mergeCell ref="C44:C46"/>
    <mergeCell ref="AM44:AM46"/>
    <mergeCell ref="A47:A49"/>
    <mergeCell ref="B47:B49"/>
    <mergeCell ref="AM47:AM49"/>
    <mergeCell ref="A1:AM1"/>
    <mergeCell ref="G2:AM2"/>
    <mergeCell ref="G3:AM3"/>
    <mergeCell ref="A2:B2"/>
    <mergeCell ref="A3:B3"/>
    <mergeCell ref="AM41:AM43"/>
    <mergeCell ref="A35:A37"/>
    <mergeCell ref="B35:B37"/>
    <mergeCell ref="C35:C37"/>
    <mergeCell ref="AC56:AL56"/>
    <mergeCell ref="A54:AK54"/>
    <mergeCell ref="A53:AK53"/>
    <mergeCell ref="E59:N59"/>
    <mergeCell ref="Q56:Y56"/>
    <mergeCell ref="Q57:Z57"/>
    <mergeCell ref="Q59:Z59"/>
    <mergeCell ref="AC59:AL59"/>
    <mergeCell ref="AC57:AL57"/>
    <mergeCell ref="AC58:AL58"/>
    <mergeCell ref="AC60:AL60"/>
    <mergeCell ref="Q60:Z60"/>
    <mergeCell ref="E60:N60"/>
    <mergeCell ref="A41:A43"/>
    <mergeCell ref="B41:B43"/>
    <mergeCell ref="C41:C43"/>
    <mergeCell ref="E56:N56"/>
    <mergeCell ref="E57:N57"/>
    <mergeCell ref="E58:N58"/>
    <mergeCell ref="AC55:AL55"/>
    <mergeCell ref="AM35:AM37"/>
    <mergeCell ref="A38:A40"/>
    <mergeCell ref="B38:B40"/>
    <mergeCell ref="C38:C40"/>
    <mergeCell ref="AM38:AM40"/>
    <mergeCell ref="A29:A31"/>
    <mergeCell ref="B29:B31"/>
    <mergeCell ref="C29:C31"/>
    <mergeCell ref="AM29:AM31"/>
    <mergeCell ref="A32:A34"/>
    <mergeCell ref="AM32:AM34"/>
    <mergeCell ref="A23:A25"/>
    <mergeCell ref="B23:B25"/>
    <mergeCell ref="C23:C25"/>
    <mergeCell ref="AM23:AM25"/>
    <mergeCell ref="A26:A28"/>
    <mergeCell ref="B26:B28"/>
    <mergeCell ref="C26:C28"/>
    <mergeCell ref="AM26:AM28"/>
    <mergeCell ref="AM17:AM19"/>
    <mergeCell ref="A20:A22"/>
    <mergeCell ref="B20:B22"/>
    <mergeCell ref="C20:C22"/>
    <mergeCell ref="AM20:AM22"/>
    <mergeCell ref="A17:A19"/>
    <mergeCell ref="B17:B19"/>
    <mergeCell ref="Q58:Z58"/>
    <mergeCell ref="B11:B13"/>
    <mergeCell ref="C11:C13"/>
    <mergeCell ref="B14:B16"/>
    <mergeCell ref="C14:C16"/>
    <mergeCell ref="C17:C19"/>
    <mergeCell ref="C47:C49"/>
    <mergeCell ref="B32:B34"/>
    <mergeCell ref="C32:C34"/>
    <mergeCell ref="C8:C10"/>
    <mergeCell ref="A8:A10"/>
    <mergeCell ref="A11:A13"/>
    <mergeCell ref="A14:A16"/>
    <mergeCell ref="B8:B10"/>
    <mergeCell ref="A4:A7"/>
    <mergeCell ref="A61:D61"/>
    <mergeCell ref="B4:C7"/>
    <mergeCell ref="D4:D7"/>
    <mergeCell ref="E4:E7"/>
    <mergeCell ref="AL4:AL7"/>
    <mergeCell ref="AM4:AM7"/>
    <mergeCell ref="AM14:AM16"/>
    <mergeCell ref="AM11:AM13"/>
    <mergeCell ref="AM8:AM10"/>
    <mergeCell ref="G4:AK4"/>
  </mergeCells>
  <conditionalFormatting sqref="G5:AK52">
    <cfRule type="expression" priority="4" dxfId="22">
      <formula>IF(OR(G$7="cmt",G$7="paz"),1,0)</formula>
    </cfRule>
  </conditionalFormatting>
  <conditionalFormatting sqref="G5">
    <cfRule type="expression" priority="3" dxfId="0">
      <formula>IF(G$4="X",1,0)</formula>
    </cfRule>
  </conditionalFormatting>
  <conditionalFormatting sqref="L1:M65536">
    <cfRule type="containsText" priority="2" dxfId="23" operator="containsText" stopIfTrue="1" text="Cmt;paz">
      <formula>NOT(ISERROR(SEARCH("Cmt;paz",L1)))</formula>
    </cfRule>
  </conditionalFormatting>
  <conditionalFormatting sqref="L6:M6">
    <cfRule type="containsText" priority="1" dxfId="23" operator="containsText" stopIfTrue="1" text="Cumartesi">
      <formula>NOT(ISERROR(SEARCH("Cumartesi",L6)))</formula>
    </cfRule>
  </conditionalFormatting>
  <dataValidations count="3">
    <dataValidation type="list" allowBlank="1" showInputMessage="1" showErrorMessage="1" sqref="C8:C52">
      <formula1>$AT$8:$AT$10</formula1>
    </dataValidation>
    <dataValidation type="list" allowBlank="1" showInputMessage="1" showErrorMessage="1" sqref="C3">
      <formula1>"2019,2020,2021,2022,2023,2024,2025,2026,2027,2028,2029,2030"</formula1>
    </dataValidation>
    <dataValidation type="list" allowBlank="1" showInputMessage="1" showErrorMessage="1" sqref="C2">
      <formula1>TÜMAY</formula1>
    </dataValidation>
  </dataValidations>
  <printOptions horizontalCentered="1"/>
  <pageMargins left="0" right="0" top="0" bottom="0" header="0" footer="0"/>
  <pageSetup blackAndWhite="1" fitToHeight="1" fitToWidth="1" horizontalDpi="600" verticalDpi="600" orientation="landscape" paperSize="9" scale="62" r:id="rId3"/>
  <headerFooter>
    <oddFooter>&amp;L
PP.1.2.FR.0125, R0, Aralık 2021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G44"/>
  <sheetViews>
    <sheetView showZeros="0" zoomScalePageLayoutView="0" workbookViewId="0" topLeftCell="A1">
      <selection activeCell="DY5" sqref="DY5:DZ18"/>
    </sheetView>
  </sheetViews>
  <sheetFormatPr defaultColWidth="9.140625" defaultRowHeight="15"/>
  <cols>
    <col min="1" max="1" width="2.140625" style="1" customWidth="1"/>
    <col min="2" max="2" width="6.8515625" style="1" hidden="1" customWidth="1"/>
    <col min="3" max="3" width="3.140625" style="2" customWidth="1"/>
    <col min="4" max="4" width="16.57421875" style="1" customWidth="1"/>
    <col min="5" max="5" width="7.00390625" style="1" customWidth="1"/>
    <col min="6" max="6" width="9.00390625" style="1" customWidth="1"/>
    <col min="7" max="7" width="8.8515625" style="1" customWidth="1"/>
    <col min="8" max="8" width="14.8515625" style="1" customWidth="1"/>
    <col min="9" max="21" width="2.8515625" style="1" customWidth="1"/>
    <col min="22" max="22" width="3.421875" style="1" bestFit="1" customWidth="1"/>
    <col min="23" max="23" width="3.57421875" style="1" hidden="1" customWidth="1"/>
    <col min="24" max="86" width="4.140625" style="1" hidden="1" customWidth="1"/>
    <col min="87" max="87" width="4.421875" style="1" hidden="1" customWidth="1"/>
    <col min="88" max="88" width="3.28125" style="1" hidden="1" customWidth="1"/>
    <col min="89" max="119" width="4.140625" style="1" hidden="1" customWidth="1"/>
    <col min="120" max="120" width="3.28125" style="1" hidden="1" customWidth="1"/>
    <col min="121" max="121" width="1.421875" style="289" hidden="1" customWidth="1"/>
    <col min="122" max="122" width="7.421875" style="290" bestFit="1" customWidth="1"/>
    <col min="123" max="123" width="10.7109375" style="291" customWidth="1"/>
    <col min="124" max="154" width="3.421875" style="1" customWidth="1"/>
    <col min="155" max="159" width="11.28125" style="1" customWidth="1"/>
    <col min="160" max="160" width="11.28125" style="7" customWidth="1"/>
    <col min="161" max="161" width="11.28125" style="1" customWidth="1"/>
    <col min="162" max="162" width="9.8515625" style="1" hidden="1" customWidth="1"/>
    <col min="163" max="163" width="0" style="1" hidden="1" customWidth="1"/>
    <col min="164" max="16384" width="9.140625" style="1" customWidth="1"/>
  </cols>
  <sheetData>
    <row r="1" spans="9:148" ht="17.25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4"/>
      <c r="DR1" s="5"/>
      <c r="DS1" s="6"/>
      <c r="DT1" s="3"/>
      <c r="DU1" s="3"/>
      <c r="DV1" s="3"/>
      <c r="DW1" s="3"/>
      <c r="DX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3:154" ht="16.5" customHeight="1">
      <c r="C2" s="432" t="s">
        <v>26</v>
      </c>
      <c r="D2" s="432"/>
      <c r="E2" s="433" t="str">
        <f>Sayfa1!C2</f>
        <v>ARALIK</v>
      </c>
      <c r="F2" s="433"/>
      <c r="G2" s="8">
        <f>Sayfa1!C3</f>
        <v>2021</v>
      </c>
      <c r="H2" s="9" t="s">
        <v>28</v>
      </c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1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6" t="s">
        <v>29</v>
      </c>
      <c r="EI2" s="3"/>
      <c r="EJ2" s="3"/>
      <c r="EK2" s="3"/>
      <c r="EL2" s="3"/>
      <c r="EM2" s="3"/>
      <c r="EN2" s="3"/>
      <c r="EO2" s="3"/>
      <c r="EP2" s="3"/>
      <c r="EQ2" s="435" t="s">
        <v>30</v>
      </c>
      <c r="ER2" s="435"/>
      <c r="ES2" s="435"/>
      <c r="ET2" s="435"/>
      <c r="EU2" s="435"/>
      <c r="EV2" s="435"/>
      <c r="EW2" s="435"/>
      <c r="EX2" s="293" t="str">
        <f>AY&amp;"/"&amp;G2</f>
        <v>ARALIK/2021</v>
      </c>
    </row>
    <row r="3" spans="3:154" ht="15.75" customHeight="1" thickBot="1"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4"/>
      <c r="DR3" s="15"/>
      <c r="DS3" s="16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</row>
    <row r="4" spans="4:154" ht="23.25" customHeight="1" hidden="1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9"/>
      <c r="DR4" s="20"/>
      <c r="DS4" s="21"/>
      <c r="DT4" s="21">
        <v>1</v>
      </c>
      <c r="DU4" s="21">
        <v>2</v>
      </c>
      <c r="DV4" s="21">
        <v>3</v>
      </c>
      <c r="DW4" s="21">
        <v>4</v>
      </c>
      <c r="DX4" s="21">
        <v>5</v>
      </c>
      <c r="DY4" s="21">
        <v>6</v>
      </c>
      <c r="DZ4" s="21">
        <v>7</v>
      </c>
      <c r="EA4" s="21">
        <v>8</v>
      </c>
      <c r="EB4" s="21">
        <v>9</v>
      </c>
      <c r="EC4" s="21">
        <v>10</v>
      </c>
      <c r="ED4" s="21">
        <v>11</v>
      </c>
      <c r="EE4" s="21">
        <v>12</v>
      </c>
      <c r="EF4" s="21">
        <v>13</v>
      </c>
      <c r="EG4" s="21">
        <v>14</v>
      </c>
      <c r="EH4" s="21">
        <v>15</v>
      </c>
      <c r="EI4" s="21">
        <v>16</v>
      </c>
      <c r="EJ4" s="21">
        <v>17</v>
      </c>
      <c r="EK4" s="21">
        <v>18</v>
      </c>
      <c r="EL4" s="21">
        <v>19</v>
      </c>
      <c r="EM4" s="21">
        <v>20</v>
      </c>
      <c r="EN4" s="21">
        <v>21</v>
      </c>
      <c r="EO4" s="21">
        <v>22</v>
      </c>
      <c r="EP4" s="21">
        <v>23</v>
      </c>
      <c r="EQ4" s="21">
        <v>24</v>
      </c>
      <c r="ER4" s="21">
        <v>25</v>
      </c>
      <c r="ES4" s="21">
        <v>26</v>
      </c>
      <c r="ET4" s="21">
        <v>27</v>
      </c>
      <c r="EU4" s="21">
        <v>28</v>
      </c>
      <c r="EV4" s="21">
        <v>29</v>
      </c>
      <c r="EW4" s="21">
        <v>30</v>
      </c>
      <c r="EX4" s="21">
        <v>31</v>
      </c>
    </row>
    <row r="5" spans="3:154" ht="15.75" customHeight="1" thickBot="1">
      <c r="C5" s="444" t="s">
        <v>31</v>
      </c>
      <c r="D5" s="424" t="s">
        <v>32</v>
      </c>
      <c r="E5" s="425"/>
      <c r="F5" s="425"/>
      <c r="G5" s="425"/>
      <c r="H5" s="426"/>
      <c r="I5" s="427" t="s">
        <v>33</v>
      </c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9"/>
      <c r="W5" s="22"/>
      <c r="X5" s="23">
        <f aca="true" t="shared" si="0" ref="X5:AM6">CL5</f>
        <v>2</v>
      </c>
      <c r="Y5" s="24">
        <f t="shared" si="0"/>
        <v>3</v>
      </c>
      <c r="Z5" s="24">
        <f t="shared" si="0"/>
        <v>4</v>
      </c>
      <c r="AA5" s="24">
        <f t="shared" si="0"/>
        <v>5</v>
      </c>
      <c r="AB5" s="24">
        <f t="shared" si="0"/>
        <v>6</v>
      </c>
      <c r="AC5" s="24">
        <f t="shared" si="0"/>
        <v>7</v>
      </c>
      <c r="AD5" s="24">
        <f t="shared" si="0"/>
        <v>8</v>
      </c>
      <c r="AE5" s="24">
        <f t="shared" si="0"/>
        <v>9</v>
      </c>
      <c r="AF5" s="24">
        <f t="shared" si="0"/>
        <v>10</v>
      </c>
      <c r="AG5" s="24">
        <f t="shared" si="0"/>
        <v>11</v>
      </c>
      <c r="AH5" s="24">
        <f t="shared" si="0"/>
        <v>12</v>
      </c>
      <c r="AI5" s="24">
        <f t="shared" si="0"/>
        <v>13</v>
      </c>
      <c r="AJ5" s="24">
        <f t="shared" si="0"/>
        <v>14</v>
      </c>
      <c r="AK5" s="24">
        <f t="shared" si="0"/>
        <v>15</v>
      </c>
      <c r="AL5" s="24">
        <f t="shared" si="0"/>
        <v>16</v>
      </c>
      <c r="AM5" s="24">
        <f t="shared" si="0"/>
        <v>17</v>
      </c>
      <c r="AN5" s="24">
        <f aca="true" t="shared" si="1" ref="AN5:BB5">DB5</f>
        <v>18</v>
      </c>
      <c r="AO5" s="24">
        <f t="shared" si="1"/>
        <v>19</v>
      </c>
      <c r="AP5" s="24">
        <f t="shared" si="1"/>
        <v>20</v>
      </c>
      <c r="AQ5" s="24">
        <f t="shared" si="1"/>
        <v>21</v>
      </c>
      <c r="AR5" s="24">
        <f t="shared" si="1"/>
        <v>22</v>
      </c>
      <c r="AS5" s="24">
        <f t="shared" si="1"/>
        <v>23</v>
      </c>
      <c r="AT5" s="24">
        <f t="shared" si="1"/>
        <v>24</v>
      </c>
      <c r="AU5" s="24">
        <f t="shared" si="1"/>
        <v>25</v>
      </c>
      <c r="AV5" s="24">
        <f t="shared" si="1"/>
        <v>26</v>
      </c>
      <c r="AW5" s="24">
        <f t="shared" si="1"/>
        <v>27</v>
      </c>
      <c r="AX5" s="24">
        <f t="shared" si="1"/>
        <v>28</v>
      </c>
      <c r="AY5" s="24">
        <f t="shared" si="1"/>
        <v>29</v>
      </c>
      <c r="AZ5" s="24">
        <f t="shared" si="1"/>
        <v>30</v>
      </c>
      <c r="BA5" s="24">
        <f t="shared" si="1"/>
        <v>31</v>
      </c>
      <c r="BB5" s="25">
        <f t="shared" si="1"/>
        <v>0</v>
      </c>
      <c r="BC5" s="26"/>
      <c r="BD5" s="27">
        <f aca="true" t="shared" si="2" ref="BD5:BS6">DT5</f>
        <v>1</v>
      </c>
      <c r="BE5" s="28">
        <f t="shared" si="2"/>
        <v>2</v>
      </c>
      <c r="BF5" s="28">
        <f t="shared" si="2"/>
        <v>3</v>
      </c>
      <c r="BG5" s="28">
        <f t="shared" si="2"/>
        <v>4</v>
      </c>
      <c r="BH5" s="28">
        <f t="shared" si="2"/>
        <v>5</v>
      </c>
      <c r="BI5" s="28">
        <f t="shared" si="2"/>
        <v>6</v>
      </c>
      <c r="BJ5" s="28">
        <f t="shared" si="2"/>
        <v>7</v>
      </c>
      <c r="BK5" s="28">
        <f t="shared" si="2"/>
        <v>8</v>
      </c>
      <c r="BL5" s="28">
        <f t="shared" si="2"/>
        <v>9</v>
      </c>
      <c r="BM5" s="28">
        <f t="shared" si="2"/>
        <v>10</v>
      </c>
      <c r="BN5" s="28">
        <f t="shared" si="2"/>
        <v>11</v>
      </c>
      <c r="BO5" s="28">
        <f t="shared" si="2"/>
        <v>12</v>
      </c>
      <c r="BP5" s="28">
        <f t="shared" si="2"/>
        <v>13</v>
      </c>
      <c r="BQ5" s="28">
        <f t="shared" si="2"/>
        <v>14</v>
      </c>
      <c r="BR5" s="28">
        <f t="shared" si="2"/>
        <v>15</v>
      </c>
      <c r="BS5" s="28">
        <f t="shared" si="2"/>
        <v>16</v>
      </c>
      <c r="BT5" s="28">
        <f aca="true" t="shared" si="3" ref="BT5:CH5">EJ5</f>
        <v>17</v>
      </c>
      <c r="BU5" s="28">
        <f t="shared" si="3"/>
        <v>18</v>
      </c>
      <c r="BV5" s="28">
        <f t="shared" si="3"/>
        <v>19</v>
      </c>
      <c r="BW5" s="28">
        <f t="shared" si="3"/>
        <v>20</v>
      </c>
      <c r="BX5" s="28">
        <f t="shared" si="3"/>
        <v>21</v>
      </c>
      <c r="BY5" s="28">
        <f t="shared" si="3"/>
        <v>22</v>
      </c>
      <c r="BZ5" s="28">
        <f t="shared" si="3"/>
        <v>23</v>
      </c>
      <c r="CA5" s="28">
        <f t="shared" si="3"/>
        <v>24</v>
      </c>
      <c r="CB5" s="28">
        <f t="shared" si="3"/>
        <v>25</v>
      </c>
      <c r="CC5" s="28">
        <f t="shared" si="3"/>
        <v>26</v>
      </c>
      <c r="CD5" s="28">
        <f t="shared" si="3"/>
        <v>27</v>
      </c>
      <c r="CE5" s="28">
        <f t="shared" si="3"/>
        <v>28</v>
      </c>
      <c r="CF5" s="28">
        <f t="shared" si="3"/>
        <v>29</v>
      </c>
      <c r="CG5" s="28">
        <f t="shared" si="3"/>
        <v>30</v>
      </c>
      <c r="CH5" s="29">
        <f t="shared" si="3"/>
        <v>31</v>
      </c>
      <c r="CI5" s="26"/>
      <c r="CJ5" s="30"/>
      <c r="CK5" s="31">
        <f aca="true" t="shared" si="4" ref="CK5:CZ6">DT5</f>
        <v>1</v>
      </c>
      <c r="CL5" s="32">
        <f t="shared" si="4"/>
        <v>2</v>
      </c>
      <c r="CM5" s="32">
        <f t="shared" si="4"/>
        <v>3</v>
      </c>
      <c r="CN5" s="32">
        <f t="shared" si="4"/>
        <v>4</v>
      </c>
      <c r="CO5" s="32">
        <f t="shared" si="4"/>
        <v>5</v>
      </c>
      <c r="CP5" s="32">
        <f t="shared" si="4"/>
        <v>6</v>
      </c>
      <c r="CQ5" s="32">
        <f t="shared" si="4"/>
        <v>7</v>
      </c>
      <c r="CR5" s="32">
        <f t="shared" si="4"/>
        <v>8</v>
      </c>
      <c r="CS5" s="32">
        <f t="shared" si="4"/>
        <v>9</v>
      </c>
      <c r="CT5" s="32">
        <f t="shared" si="4"/>
        <v>10</v>
      </c>
      <c r="CU5" s="32">
        <f t="shared" si="4"/>
        <v>11</v>
      </c>
      <c r="CV5" s="32">
        <f t="shared" si="4"/>
        <v>12</v>
      </c>
      <c r="CW5" s="32">
        <f t="shared" si="4"/>
        <v>13</v>
      </c>
      <c r="CX5" s="32">
        <f t="shared" si="4"/>
        <v>14</v>
      </c>
      <c r="CY5" s="32">
        <f t="shared" si="4"/>
        <v>15</v>
      </c>
      <c r="CZ5" s="32">
        <f t="shared" si="4"/>
        <v>16</v>
      </c>
      <c r="DA5" s="32">
        <f aca="true" t="shared" si="5" ref="DA5:DO5">EJ5</f>
        <v>17</v>
      </c>
      <c r="DB5" s="32">
        <f t="shared" si="5"/>
        <v>18</v>
      </c>
      <c r="DC5" s="32">
        <f t="shared" si="5"/>
        <v>19</v>
      </c>
      <c r="DD5" s="32">
        <f t="shared" si="5"/>
        <v>20</v>
      </c>
      <c r="DE5" s="32">
        <f t="shared" si="5"/>
        <v>21</v>
      </c>
      <c r="DF5" s="32">
        <f t="shared" si="5"/>
        <v>22</v>
      </c>
      <c r="DG5" s="32">
        <f t="shared" si="5"/>
        <v>23</v>
      </c>
      <c r="DH5" s="32">
        <f t="shared" si="5"/>
        <v>24</v>
      </c>
      <c r="DI5" s="32">
        <f t="shared" si="5"/>
        <v>25</v>
      </c>
      <c r="DJ5" s="32">
        <f t="shared" si="5"/>
        <v>26</v>
      </c>
      <c r="DK5" s="32">
        <f t="shared" si="5"/>
        <v>27</v>
      </c>
      <c r="DL5" s="32">
        <f t="shared" si="5"/>
        <v>28</v>
      </c>
      <c r="DM5" s="32">
        <f t="shared" si="5"/>
        <v>29</v>
      </c>
      <c r="DN5" s="32">
        <f t="shared" si="5"/>
        <v>30</v>
      </c>
      <c r="DO5" s="33">
        <f t="shared" si="5"/>
        <v>31</v>
      </c>
      <c r="DP5" s="34"/>
      <c r="DQ5" s="35"/>
      <c r="DR5" s="419" t="s">
        <v>31</v>
      </c>
      <c r="DS5" s="36"/>
      <c r="DT5" s="37">
        <f>IF(DT7&lt;&gt;"",DT4,"")</f>
        <v>1</v>
      </c>
      <c r="DU5" s="38">
        <f aca="true" t="shared" si="6" ref="DU5:EX5">IF(DU7&lt;&gt;"",DU4,"")</f>
        <v>2</v>
      </c>
      <c r="DV5" s="38">
        <f t="shared" si="6"/>
        <v>3</v>
      </c>
      <c r="DW5" s="295">
        <f t="shared" si="6"/>
        <v>4</v>
      </c>
      <c r="DX5" s="38">
        <f t="shared" si="6"/>
        <v>5</v>
      </c>
      <c r="DY5" s="38">
        <f t="shared" si="6"/>
        <v>6</v>
      </c>
      <c r="DZ5" s="38">
        <f t="shared" si="6"/>
        <v>7</v>
      </c>
      <c r="EA5" s="38">
        <f t="shared" si="6"/>
        <v>8</v>
      </c>
      <c r="EB5" s="38">
        <f t="shared" si="6"/>
        <v>9</v>
      </c>
      <c r="EC5" s="38">
        <f t="shared" si="6"/>
        <v>10</v>
      </c>
      <c r="ED5" s="38">
        <f t="shared" si="6"/>
        <v>11</v>
      </c>
      <c r="EE5" s="38">
        <f t="shared" si="6"/>
        <v>12</v>
      </c>
      <c r="EF5" s="38">
        <f t="shared" si="6"/>
        <v>13</v>
      </c>
      <c r="EG5" s="38">
        <f t="shared" si="6"/>
        <v>14</v>
      </c>
      <c r="EH5" s="38">
        <f t="shared" si="6"/>
        <v>15</v>
      </c>
      <c r="EI5" s="38">
        <f t="shared" si="6"/>
        <v>16</v>
      </c>
      <c r="EJ5" s="38">
        <f t="shared" si="6"/>
        <v>17</v>
      </c>
      <c r="EK5" s="38">
        <f t="shared" si="6"/>
        <v>18</v>
      </c>
      <c r="EL5" s="38">
        <f t="shared" si="6"/>
        <v>19</v>
      </c>
      <c r="EM5" s="38">
        <f t="shared" si="6"/>
        <v>20</v>
      </c>
      <c r="EN5" s="38">
        <f t="shared" si="6"/>
        <v>21</v>
      </c>
      <c r="EO5" s="38">
        <f t="shared" si="6"/>
        <v>22</v>
      </c>
      <c r="EP5" s="38">
        <f t="shared" si="6"/>
        <v>23</v>
      </c>
      <c r="EQ5" s="38">
        <f t="shared" si="6"/>
        <v>24</v>
      </c>
      <c r="ER5" s="38">
        <f t="shared" si="6"/>
        <v>25</v>
      </c>
      <c r="ES5" s="38">
        <f t="shared" si="6"/>
        <v>26</v>
      </c>
      <c r="ET5" s="38">
        <f t="shared" si="6"/>
        <v>27</v>
      </c>
      <c r="EU5" s="38">
        <f t="shared" si="6"/>
        <v>28</v>
      </c>
      <c r="EV5" s="38">
        <f t="shared" si="6"/>
        <v>29</v>
      </c>
      <c r="EW5" s="38">
        <f t="shared" si="6"/>
        <v>30</v>
      </c>
      <c r="EX5" s="39">
        <f t="shared" si="6"/>
        <v>31</v>
      </c>
    </row>
    <row r="6" spans="3:160" s="40" customFormat="1" ht="51.75" customHeight="1" thickBot="1">
      <c r="C6" s="445"/>
      <c r="D6" s="41"/>
      <c r="E6" s="42"/>
      <c r="F6" s="42"/>
      <c r="G6" s="42"/>
      <c r="H6" s="42"/>
      <c r="I6" s="43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6"/>
      <c r="X6" s="47">
        <f t="shared" si="0"/>
        <v>44532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9"/>
      <c r="BC6" s="50"/>
      <c r="BD6" s="51">
        <f t="shared" si="2"/>
        <v>44531</v>
      </c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3"/>
      <c r="CI6" s="50"/>
      <c r="CJ6" s="54"/>
      <c r="CK6" s="55">
        <f t="shared" si="4"/>
        <v>44531</v>
      </c>
      <c r="CL6" s="56">
        <f>CK6+1</f>
        <v>44532</v>
      </c>
      <c r="CM6" s="56">
        <f aca="true" t="shared" si="7" ref="CM6:DO6">CL6+1</f>
        <v>44533</v>
      </c>
      <c r="CN6" s="56">
        <f t="shared" si="7"/>
        <v>44534</v>
      </c>
      <c r="CO6" s="56">
        <f t="shared" si="7"/>
        <v>44535</v>
      </c>
      <c r="CP6" s="56">
        <f t="shared" si="7"/>
        <v>44536</v>
      </c>
      <c r="CQ6" s="56">
        <f t="shared" si="7"/>
        <v>44537</v>
      </c>
      <c r="CR6" s="56">
        <f t="shared" si="7"/>
        <v>44538</v>
      </c>
      <c r="CS6" s="56">
        <f t="shared" si="7"/>
        <v>44539</v>
      </c>
      <c r="CT6" s="56">
        <f t="shared" si="7"/>
        <v>44540</v>
      </c>
      <c r="CU6" s="56">
        <f t="shared" si="7"/>
        <v>44541</v>
      </c>
      <c r="CV6" s="56">
        <f t="shared" si="7"/>
        <v>44542</v>
      </c>
      <c r="CW6" s="56">
        <f t="shared" si="7"/>
        <v>44543</v>
      </c>
      <c r="CX6" s="56">
        <f t="shared" si="7"/>
        <v>44544</v>
      </c>
      <c r="CY6" s="56">
        <f t="shared" si="7"/>
        <v>44545</v>
      </c>
      <c r="CZ6" s="56">
        <f t="shared" si="7"/>
        <v>44546</v>
      </c>
      <c r="DA6" s="56">
        <f t="shared" si="7"/>
        <v>44547</v>
      </c>
      <c r="DB6" s="56">
        <f t="shared" si="7"/>
        <v>44548</v>
      </c>
      <c r="DC6" s="56">
        <f t="shared" si="7"/>
        <v>44549</v>
      </c>
      <c r="DD6" s="56">
        <f t="shared" si="7"/>
        <v>44550</v>
      </c>
      <c r="DE6" s="56">
        <f t="shared" si="7"/>
        <v>44551</v>
      </c>
      <c r="DF6" s="56">
        <f t="shared" si="7"/>
        <v>44552</v>
      </c>
      <c r="DG6" s="56">
        <f t="shared" si="7"/>
        <v>44553</v>
      </c>
      <c r="DH6" s="56">
        <f t="shared" si="7"/>
        <v>44554</v>
      </c>
      <c r="DI6" s="56">
        <f t="shared" si="7"/>
        <v>44555</v>
      </c>
      <c r="DJ6" s="56">
        <f t="shared" si="7"/>
        <v>44556</v>
      </c>
      <c r="DK6" s="56">
        <f t="shared" si="7"/>
        <v>44557</v>
      </c>
      <c r="DL6" s="56">
        <f t="shared" si="7"/>
        <v>44558</v>
      </c>
      <c r="DM6" s="56">
        <f t="shared" si="7"/>
        <v>44559</v>
      </c>
      <c r="DN6" s="56">
        <f t="shared" si="7"/>
        <v>44560</v>
      </c>
      <c r="DO6" s="57">
        <f t="shared" si="7"/>
        <v>44561</v>
      </c>
      <c r="DP6" s="58"/>
      <c r="DQ6" s="59"/>
      <c r="DR6" s="420"/>
      <c r="DS6" s="60"/>
      <c r="DT6" s="61">
        <f>FC26</f>
        <v>44531</v>
      </c>
      <c r="DU6" s="62">
        <f>DT6+1</f>
        <v>44532</v>
      </c>
      <c r="DV6" s="62">
        <f aca="true" t="shared" si="8" ref="DV6:EX6">DU6+1</f>
        <v>44533</v>
      </c>
      <c r="DW6" s="296">
        <f t="shared" si="8"/>
        <v>44534</v>
      </c>
      <c r="DX6" s="62">
        <f t="shared" si="8"/>
        <v>44535</v>
      </c>
      <c r="DY6" s="62">
        <f t="shared" si="8"/>
        <v>44536</v>
      </c>
      <c r="DZ6" s="62">
        <f t="shared" si="8"/>
        <v>44537</v>
      </c>
      <c r="EA6" s="62">
        <f t="shared" si="8"/>
        <v>44538</v>
      </c>
      <c r="EB6" s="62">
        <f t="shared" si="8"/>
        <v>44539</v>
      </c>
      <c r="EC6" s="62">
        <f t="shared" si="8"/>
        <v>44540</v>
      </c>
      <c r="ED6" s="62">
        <f t="shared" si="8"/>
        <v>44541</v>
      </c>
      <c r="EE6" s="62">
        <f t="shared" si="8"/>
        <v>44542</v>
      </c>
      <c r="EF6" s="62">
        <f t="shared" si="8"/>
        <v>44543</v>
      </c>
      <c r="EG6" s="62">
        <f t="shared" si="8"/>
        <v>44544</v>
      </c>
      <c r="EH6" s="62">
        <f t="shared" si="8"/>
        <v>44545</v>
      </c>
      <c r="EI6" s="62">
        <f t="shared" si="8"/>
        <v>44546</v>
      </c>
      <c r="EJ6" s="62">
        <f t="shared" si="8"/>
        <v>44547</v>
      </c>
      <c r="EK6" s="62">
        <f t="shared" si="8"/>
        <v>44548</v>
      </c>
      <c r="EL6" s="62">
        <f t="shared" si="8"/>
        <v>44549</v>
      </c>
      <c r="EM6" s="62">
        <f t="shared" si="8"/>
        <v>44550</v>
      </c>
      <c r="EN6" s="62">
        <f t="shared" si="8"/>
        <v>44551</v>
      </c>
      <c r="EO6" s="62">
        <f t="shared" si="8"/>
        <v>44552</v>
      </c>
      <c r="EP6" s="62">
        <f t="shared" si="8"/>
        <v>44553</v>
      </c>
      <c r="EQ6" s="62">
        <f t="shared" si="8"/>
        <v>44554</v>
      </c>
      <c r="ER6" s="62">
        <f t="shared" si="8"/>
        <v>44555</v>
      </c>
      <c r="ES6" s="62">
        <f t="shared" si="8"/>
        <v>44556</v>
      </c>
      <c r="ET6" s="62">
        <f t="shared" si="8"/>
        <v>44557</v>
      </c>
      <c r="EU6" s="62">
        <f t="shared" si="8"/>
        <v>44558</v>
      </c>
      <c r="EV6" s="62">
        <f t="shared" si="8"/>
        <v>44559</v>
      </c>
      <c r="EW6" s="62">
        <f t="shared" si="8"/>
        <v>44560</v>
      </c>
      <c r="EX6" s="63">
        <f t="shared" si="8"/>
        <v>44561</v>
      </c>
      <c r="FD6" s="64"/>
    </row>
    <row r="7" spans="3:154" ht="51.75" customHeight="1">
      <c r="C7" s="445"/>
      <c r="D7" s="436" t="s">
        <v>34</v>
      </c>
      <c r="E7" s="439" t="s">
        <v>35</v>
      </c>
      <c r="F7" s="440"/>
      <c r="G7" s="440"/>
      <c r="H7" s="441"/>
      <c r="I7" s="442" t="s">
        <v>36</v>
      </c>
      <c r="J7" s="443"/>
      <c r="K7" s="422" t="s">
        <v>37</v>
      </c>
      <c r="L7" s="423"/>
      <c r="M7" s="422" t="s">
        <v>38</v>
      </c>
      <c r="N7" s="423"/>
      <c r="O7" s="422" t="s">
        <v>39</v>
      </c>
      <c r="P7" s="423"/>
      <c r="Q7" s="422" t="s">
        <v>40</v>
      </c>
      <c r="R7" s="423"/>
      <c r="S7" s="422" t="s">
        <v>41</v>
      </c>
      <c r="T7" s="423"/>
      <c r="U7" s="422" t="s">
        <v>42</v>
      </c>
      <c r="V7" s="431"/>
      <c r="W7" s="65"/>
      <c r="X7" s="66">
        <f>CK7</f>
        <v>44531</v>
      </c>
      <c r="Y7" s="66">
        <f aca="true" t="shared" si="9" ref="Y7:BA7">CL7</f>
        <v>44532</v>
      </c>
      <c r="Z7" s="66">
        <f t="shared" si="9"/>
        <v>44533</v>
      </c>
      <c r="AA7" s="66">
        <f t="shared" si="9"/>
        <v>44534</v>
      </c>
      <c r="AB7" s="66">
        <f t="shared" si="9"/>
        <v>44535</v>
      </c>
      <c r="AC7" s="66">
        <f t="shared" si="9"/>
        <v>44536</v>
      </c>
      <c r="AD7" s="66">
        <f t="shared" si="9"/>
        <v>44537</v>
      </c>
      <c r="AE7" s="66">
        <f t="shared" si="9"/>
        <v>44538</v>
      </c>
      <c r="AF7" s="66">
        <f t="shared" si="9"/>
        <v>44539</v>
      </c>
      <c r="AG7" s="66">
        <f t="shared" si="9"/>
        <v>44540</v>
      </c>
      <c r="AH7" s="66">
        <f t="shared" si="9"/>
        <v>44541</v>
      </c>
      <c r="AI7" s="66">
        <f t="shared" si="9"/>
        <v>44542</v>
      </c>
      <c r="AJ7" s="66">
        <f t="shared" si="9"/>
        <v>44543</v>
      </c>
      <c r="AK7" s="66">
        <f t="shared" si="9"/>
        <v>44544</v>
      </c>
      <c r="AL7" s="66">
        <f t="shared" si="9"/>
        <v>44545</v>
      </c>
      <c r="AM7" s="66">
        <f t="shared" si="9"/>
        <v>44546</v>
      </c>
      <c r="AN7" s="66">
        <f t="shared" si="9"/>
        <v>44547</v>
      </c>
      <c r="AO7" s="66">
        <f t="shared" si="9"/>
        <v>44548</v>
      </c>
      <c r="AP7" s="66">
        <f t="shared" si="9"/>
        <v>44549</v>
      </c>
      <c r="AQ7" s="66">
        <f t="shared" si="9"/>
        <v>44550</v>
      </c>
      <c r="AR7" s="66">
        <f t="shared" si="9"/>
        <v>44551</v>
      </c>
      <c r="AS7" s="66">
        <f t="shared" si="9"/>
        <v>44552</v>
      </c>
      <c r="AT7" s="66">
        <f t="shared" si="9"/>
        <v>44553</v>
      </c>
      <c r="AU7" s="66">
        <f t="shared" si="9"/>
        <v>44554</v>
      </c>
      <c r="AV7" s="66">
        <f t="shared" si="9"/>
        <v>44555</v>
      </c>
      <c r="AW7" s="66">
        <f t="shared" si="9"/>
        <v>44556</v>
      </c>
      <c r="AX7" s="66">
        <f t="shared" si="9"/>
        <v>44557</v>
      </c>
      <c r="AY7" s="66">
        <f t="shared" si="9"/>
        <v>44558</v>
      </c>
      <c r="AZ7" s="66">
        <f t="shared" si="9"/>
        <v>44559</v>
      </c>
      <c r="BA7" s="66">
        <f t="shared" si="9"/>
        <v>44560</v>
      </c>
      <c r="BB7" s="66">
        <f>DO7</f>
        <v>44561</v>
      </c>
      <c r="BC7" s="67"/>
      <c r="BD7" s="68">
        <f>DT7</f>
        <v>44531</v>
      </c>
      <c r="BE7" s="69">
        <f aca="true" t="shared" si="10" ref="BE7:CH7">DU7</f>
        <v>44532</v>
      </c>
      <c r="BF7" s="69">
        <f t="shared" si="10"/>
        <v>44533</v>
      </c>
      <c r="BG7" s="69">
        <f t="shared" si="10"/>
        <v>44534</v>
      </c>
      <c r="BH7" s="69">
        <f t="shared" si="10"/>
        <v>44535</v>
      </c>
      <c r="BI7" s="69">
        <f t="shared" si="10"/>
        <v>44536</v>
      </c>
      <c r="BJ7" s="69">
        <f t="shared" si="10"/>
        <v>44537</v>
      </c>
      <c r="BK7" s="69">
        <f t="shared" si="10"/>
        <v>44538</v>
      </c>
      <c r="BL7" s="69">
        <f t="shared" si="10"/>
        <v>44539</v>
      </c>
      <c r="BM7" s="69">
        <f t="shared" si="10"/>
        <v>44540</v>
      </c>
      <c r="BN7" s="69">
        <f t="shared" si="10"/>
        <v>44541</v>
      </c>
      <c r="BO7" s="69">
        <f t="shared" si="10"/>
        <v>44542</v>
      </c>
      <c r="BP7" s="69">
        <f t="shared" si="10"/>
        <v>44543</v>
      </c>
      <c r="BQ7" s="69">
        <f t="shared" si="10"/>
        <v>44544</v>
      </c>
      <c r="BR7" s="69">
        <f t="shared" si="10"/>
        <v>44545</v>
      </c>
      <c r="BS7" s="69">
        <f t="shared" si="10"/>
        <v>44546</v>
      </c>
      <c r="BT7" s="69">
        <f t="shared" si="10"/>
        <v>44547</v>
      </c>
      <c r="BU7" s="69">
        <f t="shared" si="10"/>
        <v>44548</v>
      </c>
      <c r="BV7" s="69">
        <f t="shared" si="10"/>
        <v>44549</v>
      </c>
      <c r="BW7" s="69">
        <f t="shared" si="10"/>
        <v>44550</v>
      </c>
      <c r="BX7" s="69">
        <f t="shared" si="10"/>
        <v>44551</v>
      </c>
      <c r="BY7" s="69">
        <f t="shared" si="10"/>
        <v>44552</v>
      </c>
      <c r="BZ7" s="69">
        <f t="shared" si="10"/>
        <v>44553</v>
      </c>
      <c r="CA7" s="69">
        <f t="shared" si="10"/>
        <v>44554</v>
      </c>
      <c r="CB7" s="69">
        <f t="shared" si="10"/>
        <v>44555</v>
      </c>
      <c r="CC7" s="69">
        <f t="shared" si="10"/>
        <v>44556</v>
      </c>
      <c r="CD7" s="69">
        <f t="shared" si="10"/>
        <v>44557</v>
      </c>
      <c r="CE7" s="69">
        <f t="shared" si="10"/>
        <v>44558</v>
      </c>
      <c r="CF7" s="69">
        <f t="shared" si="10"/>
        <v>44559</v>
      </c>
      <c r="CG7" s="69">
        <f t="shared" si="10"/>
        <v>44560</v>
      </c>
      <c r="CH7" s="70">
        <f t="shared" si="10"/>
        <v>44561</v>
      </c>
      <c r="CI7" s="67"/>
      <c r="CJ7" s="71"/>
      <c r="CK7" s="72">
        <f>DT7</f>
        <v>44531</v>
      </c>
      <c r="CL7" s="73">
        <f aca="true" t="shared" si="11" ref="CL7:DO7">IF((TEXT(CL6,"AAAA"))=AY,CL6,"")</f>
        <v>44532</v>
      </c>
      <c r="CM7" s="73">
        <f t="shared" si="11"/>
        <v>44533</v>
      </c>
      <c r="CN7" s="73">
        <f t="shared" si="11"/>
        <v>44534</v>
      </c>
      <c r="CO7" s="73">
        <f t="shared" si="11"/>
        <v>44535</v>
      </c>
      <c r="CP7" s="73">
        <f t="shared" si="11"/>
        <v>44536</v>
      </c>
      <c r="CQ7" s="73">
        <f t="shared" si="11"/>
        <v>44537</v>
      </c>
      <c r="CR7" s="73">
        <f t="shared" si="11"/>
        <v>44538</v>
      </c>
      <c r="CS7" s="73">
        <f t="shared" si="11"/>
        <v>44539</v>
      </c>
      <c r="CT7" s="73">
        <f t="shared" si="11"/>
        <v>44540</v>
      </c>
      <c r="CU7" s="73">
        <f t="shared" si="11"/>
        <v>44541</v>
      </c>
      <c r="CV7" s="73">
        <f t="shared" si="11"/>
        <v>44542</v>
      </c>
      <c r="CW7" s="73">
        <f t="shared" si="11"/>
        <v>44543</v>
      </c>
      <c r="CX7" s="73">
        <f t="shared" si="11"/>
        <v>44544</v>
      </c>
      <c r="CY7" s="73">
        <f t="shared" si="11"/>
        <v>44545</v>
      </c>
      <c r="CZ7" s="73">
        <f t="shared" si="11"/>
        <v>44546</v>
      </c>
      <c r="DA7" s="73">
        <f t="shared" si="11"/>
        <v>44547</v>
      </c>
      <c r="DB7" s="73">
        <f t="shared" si="11"/>
        <v>44548</v>
      </c>
      <c r="DC7" s="73">
        <f t="shared" si="11"/>
        <v>44549</v>
      </c>
      <c r="DD7" s="73">
        <f t="shared" si="11"/>
        <v>44550</v>
      </c>
      <c r="DE7" s="73">
        <f t="shared" si="11"/>
        <v>44551</v>
      </c>
      <c r="DF7" s="73">
        <f t="shared" si="11"/>
        <v>44552</v>
      </c>
      <c r="DG7" s="73">
        <f t="shared" si="11"/>
        <v>44553</v>
      </c>
      <c r="DH7" s="73">
        <f t="shared" si="11"/>
        <v>44554</v>
      </c>
      <c r="DI7" s="73">
        <f t="shared" si="11"/>
        <v>44555</v>
      </c>
      <c r="DJ7" s="73">
        <f t="shared" si="11"/>
        <v>44556</v>
      </c>
      <c r="DK7" s="73">
        <f t="shared" si="11"/>
        <v>44557</v>
      </c>
      <c r="DL7" s="73">
        <f t="shared" si="11"/>
        <v>44558</v>
      </c>
      <c r="DM7" s="73">
        <f t="shared" si="11"/>
        <v>44559</v>
      </c>
      <c r="DN7" s="73">
        <f t="shared" si="11"/>
        <v>44560</v>
      </c>
      <c r="DO7" s="74">
        <f t="shared" si="11"/>
        <v>44561</v>
      </c>
      <c r="DP7" s="75"/>
      <c r="DQ7" s="76"/>
      <c r="DR7" s="420"/>
      <c r="DS7" s="77" t="s">
        <v>43</v>
      </c>
      <c r="DT7" s="78">
        <f>IF((TEXT(DT6,"AAAA"))=AY,DT6,"")</f>
        <v>44531</v>
      </c>
      <c r="DU7" s="79">
        <f aca="true" t="shared" si="12" ref="DU7:EX7">IF((TEXT(DU6,"AAAA"))=AY,DU6,"")</f>
        <v>44532</v>
      </c>
      <c r="DV7" s="79">
        <f t="shared" si="12"/>
        <v>44533</v>
      </c>
      <c r="DW7" s="297">
        <f t="shared" si="12"/>
        <v>44534</v>
      </c>
      <c r="DX7" s="79">
        <f t="shared" si="12"/>
        <v>44535</v>
      </c>
      <c r="DY7" s="79">
        <f t="shared" si="12"/>
        <v>44536</v>
      </c>
      <c r="DZ7" s="79">
        <f t="shared" si="12"/>
        <v>44537</v>
      </c>
      <c r="EA7" s="79">
        <f t="shared" si="12"/>
        <v>44538</v>
      </c>
      <c r="EB7" s="79">
        <f t="shared" si="12"/>
        <v>44539</v>
      </c>
      <c r="EC7" s="79">
        <f t="shared" si="12"/>
        <v>44540</v>
      </c>
      <c r="ED7" s="79">
        <f t="shared" si="12"/>
        <v>44541</v>
      </c>
      <c r="EE7" s="79">
        <f t="shared" si="12"/>
        <v>44542</v>
      </c>
      <c r="EF7" s="79">
        <f t="shared" si="12"/>
        <v>44543</v>
      </c>
      <c r="EG7" s="79">
        <f t="shared" si="12"/>
        <v>44544</v>
      </c>
      <c r="EH7" s="79">
        <f t="shared" si="12"/>
        <v>44545</v>
      </c>
      <c r="EI7" s="79">
        <f t="shared" si="12"/>
        <v>44546</v>
      </c>
      <c r="EJ7" s="79">
        <f t="shared" si="12"/>
        <v>44547</v>
      </c>
      <c r="EK7" s="79">
        <f t="shared" si="12"/>
        <v>44548</v>
      </c>
      <c r="EL7" s="79">
        <f t="shared" si="12"/>
        <v>44549</v>
      </c>
      <c r="EM7" s="79">
        <f t="shared" si="12"/>
        <v>44550</v>
      </c>
      <c r="EN7" s="79">
        <f t="shared" si="12"/>
        <v>44551</v>
      </c>
      <c r="EO7" s="79">
        <f t="shared" si="12"/>
        <v>44552</v>
      </c>
      <c r="EP7" s="79">
        <f t="shared" si="12"/>
        <v>44553</v>
      </c>
      <c r="EQ7" s="79">
        <f t="shared" si="12"/>
        <v>44554</v>
      </c>
      <c r="ER7" s="79">
        <f t="shared" si="12"/>
        <v>44555</v>
      </c>
      <c r="ES7" s="79">
        <f t="shared" si="12"/>
        <v>44556</v>
      </c>
      <c r="ET7" s="79">
        <f t="shared" si="12"/>
        <v>44557</v>
      </c>
      <c r="EU7" s="79">
        <f t="shared" si="12"/>
        <v>44558</v>
      </c>
      <c r="EV7" s="79">
        <f t="shared" si="12"/>
        <v>44559</v>
      </c>
      <c r="EW7" s="79">
        <f t="shared" si="12"/>
        <v>44560</v>
      </c>
      <c r="EX7" s="80">
        <f t="shared" si="12"/>
        <v>44561</v>
      </c>
    </row>
    <row r="8" spans="3:154" ht="32.25" customHeight="1" hidden="1">
      <c r="C8" s="445"/>
      <c r="D8" s="437"/>
      <c r="E8" s="81"/>
      <c r="F8" s="82"/>
      <c r="G8" s="82"/>
      <c r="H8" s="83"/>
      <c r="I8" s="415" t="s">
        <v>44</v>
      </c>
      <c r="J8" s="416"/>
      <c r="K8" s="417" t="s">
        <v>45</v>
      </c>
      <c r="L8" s="418"/>
      <c r="M8" s="417" t="s">
        <v>46</v>
      </c>
      <c r="N8" s="418"/>
      <c r="O8" s="417" t="s">
        <v>47</v>
      </c>
      <c r="P8" s="418"/>
      <c r="Q8" s="417" t="s">
        <v>48</v>
      </c>
      <c r="R8" s="418"/>
      <c r="S8" s="417" t="s">
        <v>49</v>
      </c>
      <c r="T8" s="418"/>
      <c r="U8" s="417" t="s">
        <v>50</v>
      </c>
      <c r="V8" s="430"/>
      <c r="W8" s="84"/>
      <c r="X8" s="85" t="str">
        <f>TEXT(X7,"GGG")</f>
        <v>Çar</v>
      </c>
      <c r="Y8" s="86" t="str">
        <f aca="true" t="shared" si="13" ref="Y8:BB8">TEXT(Y7,"GGG")</f>
        <v>Per</v>
      </c>
      <c r="Z8" s="86" t="str">
        <f t="shared" si="13"/>
        <v>Cum</v>
      </c>
      <c r="AA8" s="86" t="str">
        <f t="shared" si="13"/>
        <v>Cmt</v>
      </c>
      <c r="AB8" s="86" t="str">
        <f t="shared" si="13"/>
        <v>Paz</v>
      </c>
      <c r="AC8" s="86" t="str">
        <f t="shared" si="13"/>
        <v>Pzt</v>
      </c>
      <c r="AD8" s="86" t="str">
        <f t="shared" si="13"/>
        <v>Sal</v>
      </c>
      <c r="AE8" s="86" t="str">
        <f t="shared" si="13"/>
        <v>Çar</v>
      </c>
      <c r="AF8" s="86" t="str">
        <f t="shared" si="13"/>
        <v>Per</v>
      </c>
      <c r="AG8" s="86" t="str">
        <f t="shared" si="13"/>
        <v>Cum</v>
      </c>
      <c r="AH8" s="86" t="str">
        <f t="shared" si="13"/>
        <v>Cmt</v>
      </c>
      <c r="AI8" s="86" t="str">
        <f t="shared" si="13"/>
        <v>Paz</v>
      </c>
      <c r="AJ8" s="86" t="str">
        <f t="shared" si="13"/>
        <v>Pzt</v>
      </c>
      <c r="AK8" s="86" t="str">
        <f t="shared" si="13"/>
        <v>Sal</v>
      </c>
      <c r="AL8" s="86" t="str">
        <f t="shared" si="13"/>
        <v>Çar</v>
      </c>
      <c r="AM8" s="86" t="str">
        <f t="shared" si="13"/>
        <v>Per</v>
      </c>
      <c r="AN8" s="86" t="str">
        <f t="shared" si="13"/>
        <v>Cum</v>
      </c>
      <c r="AO8" s="86" t="str">
        <f t="shared" si="13"/>
        <v>Cmt</v>
      </c>
      <c r="AP8" s="86" t="str">
        <f t="shared" si="13"/>
        <v>Paz</v>
      </c>
      <c r="AQ8" s="86" t="str">
        <f t="shared" si="13"/>
        <v>Pzt</v>
      </c>
      <c r="AR8" s="86" t="str">
        <f t="shared" si="13"/>
        <v>Sal</v>
      </c>
      <c r="AS8" s="86" t="str">
        <f t="shared" si="13"/>
        <v>Çar</v>
      </c>
      <c r="AT8" s="86" t="str">
        <f t="shared" si="13"/>
        <v>Per</v>
      </c>
      <c r="AU8" s="86" t="str">
        <f t="shared" si="13"/>
        <v>Cum</v>
      </c>
      <c r="AV8" s="86" t="str">
        <f t="shared" si="13"/>
        <v>Cmt</v>
      </c>
      <c r="AW8" s="86" t="str">
        <f t="shared" si="13"/>
        <v>Paz</v>
      </c>
      <c r="AX8" s="86" t="str">
        <f t="shared" si="13"/>
        <v>Pzt</v>
      </c>
      <c r="AY8" s="86" t="str">
        <f t="shared" si="13"/>
        <v>Sal</v>
      </c>
      <c r="AZ8" s="86" t="str">
        <f t="shared" si="13"/>
        <v>Çar</v>
      </c>
      <c r="BA8" s="86" t="str">
        <f t="shared" si="13"/>
        <v>Per</v>
      </c>
      <c r="BB8" s="87" t="str">
        <f t="shared" si="13"/>
        <v>Cum</v>
      </c>
      <c r="BC8" s="88"/>
      <c r="BD8" s="89" t="str">
        <f>TEXT(BD7,"GGG")</f>
        <v>Çar</v>
      </c>
      <c r="BE8" s="90" t="str">
        <f aca="true" t="shared" si="14" ref="BE8:CH8">TEXT(BE7,"GGG")</f>
        <v>Per</v>
      </c>
      <c r="BF8" s="90" t="str">
        <f t="shared" si="14"/>
        <v>Cum</v>
      </c>
      <c r="BG8" s="90" t="str">
        <f t="shared" si="14"/>
        <v>Cmt</v>
      </c>
      <c r="BH8" s="90" t="str">
        <f t="shared" si="14"/>
        <v>Paz</v>
      </c>
      <c r="BI8" s="90" t="str">
        <f t="shared" si="14"/>
        <v>Pzt</v>
      </c>
      <c r="BJ8" s="90" t="str">
        <f t="shared" si="14"/>
        <v>Sal</v>
      </c>
      <c r="BK8" s="90" t="str">
        <f t="shared" si="14"/>
        <v>Çar</v>
      </c>
      <c r="BL8" s="90" t="str">
        <f t="shared" si="14"/>
        <v>Per</v>
      </c>
      <c r="BM8" s="90" t="str">
        <f t="shared" si="14"/>
        <v>Cum</v>
      </c>
      <c r="BN8" s="90" t="str">
        <f t="shared" si="14"/>
        <v>Cmt</v>
      </c>
      <c r="BO8" s="90" t="str">
        <f t="shared" si="14"/>
        <v>Paz</v>
      </c>
      <c r="BP8" s="90" t="str">
        <f t="shared" si="14"/>
        <v>Pzt</v>
      </c>
      <c r="BQ8" s="90" t="str">
        <f t="shared" si="14"/>
        <v>Sal</v>
      </c>
      <c r="BR8" s="90" t="str">
        <f t="shared" si="14"/>
        <v>Çar</v>
      </c>
      <c r="BS8" s="90" t="str">
        <f t="shared" si="14"/>
        <v>Per</v>
      </c>
      <c r="BT8" s="90" t="str">
        <f t="shared" si="14"/>
        <v>Cum</v>
      </c>
      <c r="BU8" s="90" t="str">
        <f t="shared" si="14"/>
        <v>Cmt</v>
      </c>
      <c r="BV8" s="90" t="str">
        <f t="shared" si="14"/>
        <v>Paz</v>
      </c>
      <c r="BW8" s="90" t="str">
        <f t="shared" si="14"/>
        <v>Pzt</v>
      </c>
      <c r="BX8" s="90" t="str">
        <f t="shared" si="14"/>
        <v>Sal</v>
      </c>
      <c r="BY8" s="90" t="str">
        <f t="shared" si="14"/>
        <v>Çar</v>
      </c>
      <c r="BZ8" s="90" t="str">
        <f t="shared" si="14"/>
        <v>Per</v>
      </c>
      <c r="CA8" s="90" t="str">
        <f t="shared" si="14"/>
        <v>Cum</v>
      </c>
      <c r="CB8" s="90" t="str">
        <f t="shared" si="14"/>
        <v>Cmt</v>
      </c>
      <c r="CC8" s="90" t="str">
        <f t="shared" si="14"/>
        <v>Paz</v>
      </c>
      <c r="CD8" s="90" t="str">
        <f t="shared" si="14"/>
        <v>Pzt</v>
      </c>
      <c r="CE8" s="90" t="str">
        <f t="shared" si="14"/>
        <v>Sal</v>
      </c>
      <c r="CF8" s="90" t="str">
        <f t="shared" si="14"/>
        <v>Çar</v>
      </c>
      <c r="CG8" s="90" t="str">
        <f t="shared" si="14"/>
        <v>Per</v>
      </c>
      <c r="CH8" s="91" t="str">
        <f t="shared" si="14"/>
        <v>Cum</v>
      </c>
      <c r="CI8" s="88"/>
      <c r="CJ8" s="92"/>
      <c r="CK8" s="85" t="str">
        <f>TEXT(CK7,"GGG")</f>
        <v>Çar</v>
      </c>
      <c r="CL8" s="86" t="str">
        <f aca="true" t="shared" si="15" ref="CL8:DO8">TEXT(CL7,"GGG")</f>
        <v>Per</v>
      </c>
      <c r="CM8" s="86" t="str">
        <f t="shared" si="15"/>
        <v>Cum</v>
      </c>
      <c r="CN8" s="86" t="str">
        <f t="shared" si="15"/>
        <v>Cmt</v>
      </c>
      <c r="CO8" s="86" t="str">
        <f t="shared" si="15"/>
        <v>Paz</v>
      </c>
      <c r="CP8" s="86" t="str">
        <f t="shared" si="15"/>
        <v>Pzt</v>
      </c>
      <c r="CQ8" s="86" t="str">
        <f t="shared" si="15"/>
        <v>Sal</v>
      </c>
      <c r="CR8" s="86" t="str">
        <f t="shared" si="15"/>
        <v>Çar</v>
      </c>
      <c r="CS8" s="86" t="str">
        <f t="shared" si="15"/>
        <v>Per</v>
      </c>
      <c r="CT8" s="86" t="str">
        <f t="shared" si="15"/>
        <v>Cum</v>
      </c>
      <c r="CU8" s="86" t="str">
        <f t="shared" si="15"/>
        <v>Cmt</v>
      </c>
      <c r="CV8" s="86" t="str">
        <f t="shared" si="15"/>
        <v>Paz</v>
      </c>
      <c r="CW8" s="86" t="str">
        <f t="shared" si="15"/>
        <v>Pzt</v>
      </c>
      <c r="CX8" s="86" t="str">
        <f t="shared" si="15"/>
        <v>Sal</v>
      </c>
      <c r="CY8" s="86" t="str">
        <f t="shared" si="15"/>
        <v>Çar</v>
      </c>
      <c r="CZ8" s="86" t="str">
        <f t="shared" si="15"/>
        <v>Per</v>
      </c>
      <c r="DA8" s="86" t="str">
        <f t="shared" si="15"/>
        <v>Cum</v>
      </c>
      <c r="DB8" s="86" t="str">
        <f t="shared" si="15"/>
        <v>Cmt</v>
      </c>
      <c r="DC8" s="86" t="str">
        <f t="shared" si="15"/>
        <v>Paz</v>
      </c>
      <c r="DD8" s="86" t="str">
        <f t="shared" si="15"/>
        <v>Pzt</v>
      </c>
      <c r="DE8" s="86" t="str">
        <f t="shared" si="15"/>
        <v>Sal</v>
      </c>
      <c r="DF8" s="86" t="str">
        <f t="shared" si="15"/>
        <v>Çar</v>
      </c>
      <c r="DG8" s="86" t="str">
        <f t="shared" si="15"/>
        <v>Per</v>
      </c>
      <c r="DH8" s="86" t="str">
        <f t="shared" si="15"/>
        <v>Cum</v>
      </c>
      <c r="DI8" s="86" t="str">
        <f t="shared" si="15"/>
        <v>Cmt</v>
      </c>
      <c r="DJ8" s="86" t="str">
        <f t="shared" si="15"/>
        <v>Paz</v>
      </c>
      <c r="DK8" s="86" t="str">
        <f t="shared" si="15"/>
        <v>Pzt</v>
      </c>
      <c r="DL8" s="86" t="str">
        <f t="shared" si="15"/>
        <v>Sal</v>
      </c>
      <c r="DM8" s="86" t="str">
        <f t="shared" si="15"/>
        <v>Çar</v>
      </c>
      <c r="DN8" s="86" t="str">
        <f t="shared" si="15"/>
        <v>Per</v>
      </c>
      <c r="DO8" s="93" t="str">
        <f t="shared" si="15"/>
        <v>Cum</v>
      </c>
      <c r="DP8" s="94"/>
      <c r="DQ8" s="95"/>
      <c r="DR8" s="420"/>
      <c r="DS8" s="96"/>
      <c r="DT8" s="97"/>
      <c r="DU8" s="98"/>
      <c r="DV8" s="98"/>
      <c r="DW8" s="2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9"/>
    </row>
    <row r="9" spans="3:154" ht="38.25" customHeight="1" hidden="1">
      <c r="C9" s="445"/>
      <c r="D9" s="437"/>
      <c r="E9" s="81"/>
      <c r="F9" s="82"/>
      <c r="G9" s="82"/>
      <c r="H9" s="83"/>
      <c r="I9" s="100" t="str">
        <f>I8&amp;"GÜNDÜZ"</f>
        <v>PztGÜNDÜZ</v>
      </c>
      <c r="J9" s="101" t="str">
        <f>I8&amp;"GECE"</f>
        <v>PztGECE</v>
      </c>
      <c r="K9" s="102" t="str">
        <f>K8&amp;"GÜNDÜZ"</f>
        <v>SalGÜNDÜZ</v>
      </c>
      <c r="L9" s="103" t="str">
        <f>K8&amp;"GECE"</f>
        <v>SalGECE</v>
      </c>
      <c r="M9" s="102" t="str">
        <f>M8&amp;"GÜNDÜZ"</f>
        <v>ÇarGÜNDÜZ</v>
      </c>
      <c r="N9" s="103" t="str">
        <f>M8&amp;"GECE"</f>
        <v>ÇarGECE</v>
      </c>
      <c r="O9" s="102" t="str">
        <f>O8&amp;"GÜNDÜZ"</f>
        <v>PerGÜNDÜZ</v>
      </c>
      <c r="P9" s="103" t="str">
        <f>O8&amp;"GECE"</f>
        <v>PerGECE</v>
      </c>
      <c r="Q9" s="102" t="str">
        <f>Q8&amp;"GÜNDÜZ"</f>
        <v>CumGÜNDÜZ</v>
      </c>
      <c r="R9" s="103" t="str">
        <f>Q8&amp;"GECE"</f>
        <v>CumGECE</v>
      </c>
      <c r="S9" s="102" t="str">
        <f>S8&amp;S10</f>
        <v>CmtGÜNDÜZ</v>
      </c>
      <c r="T9" s="103" t="str">
        <f>S8&amp;T10</f>
        <v>CmtGECE</v>
      </c>
      <c r="U9" s="102" t="str">
        <f>U8&amp;U10</f>
        <v>PazGÜNDÜZ</v>
      </c>
      <c r="V9" s="104" t="str">
        <f>U8&amp;V10</f>
        <v>PazGECE</v>
      </c>
      <c r="W9" s="105"/>
      <c r="X9" s="47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7"/>
      <c r="BC9" s="108"/>
      <c r="BD9" s="51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10"/>
      <c r="CI9" s="108"/>
      <c r="CJ9" s="111"/>
      <c r="CK9" s="112" t="str">
        <f>CK8&amp;"GÜNDÜZ"</f>
        <v>ÇarGÜNDÜZ</v>
      </c>
      <c r="CL9" s="113" t="str">
        <f>CL8&amp;"GÜNDÜZ"</f>
        <v>PerGÜNDÜZ</v>
      </c>
      <c r="CM9" s="113" t="str">
        <f>CM8&amp;"GÜNDÜZ"</f>
        <v>CumGÜNDÜZ</v>
      </c>
      <c r="CN9" s="113" t="str">
        <f aca="true" t="shared" si="16" ref="CN9:DO9">CN8&amp;"GÜNDÜZ"</f>
        <v>CmtGÜNDÜZ</v>
      </c>
      <c r="CO9" s="113" t="str">
        <f t="shared" si="16"/>
        <v>PazGÜNDÜZ</v>
      </c>
      <c r="CP9" s="113" t="str">
        <f t="shared" si="16"/>
        <v>PztGÜNDÜZ</v>
      </c>
      <c r="CQ9" s="113" t="str">
        <f t="shared" si="16"/>
        <v>SalGÜNDÜZ</v>
      </c>
      <c r="CR9" s="113" t="str">
        <f t="shared" si="16"/>
        <v>ÇarGÜNDÜZ</v>
      </c>
      <c r="CS9" s="113" t="str">
        <f t="shared" si="16"/>
        <v>PerGÜNDÜZ</v>
      </c>
      <c r="CT9" s="113" t="str">
        <f t="shared" si="16"/>
        <v>CumGÜNDÜZ</v>
      </c>
      <c r="CU9" s="113" t="str">
        <f t="shared" si="16"/>
        <v>CmtGÜNDÜZ</v>
      </c>
      <c r="CV9" s="113" t="str">
        <f t="shared" si="16"/>
        <v>PazGÜNDÜZ</v>
      </c>
      <c r="CW9" s="113" t="str">
        <f t="shared" si="16"/>
        <v>PztGÜNDÜZ</v>
      </c>
      <c r="CX9" s="113" t="str">
        <f t="shared" si="16"/>
        <v>SalGÜNDÜZ</v>
      </c>
      <c r="CY9" s="113" t="str">
        <f t="shared" si="16"/>
        <v>ÇarGÜNDÜZ</v>
      </c>
      <c r="CZ9" s="113" t="str">
        <f t="shared" si="16"/>
        <v>PerGÜNDÜZ</v>
      </c>
      <c r="DA9" s="113" t="str">
        <f t="shared" si="16"/>
        <v>CumGÜNDÜZ</v>
      </c>
      <c r="DB9" s="113" t="str">
        <f t="shared" si="16"/>
        <v>CmtGÜNDÜZ</v>
      </c>
      <c r="DC9" s="113" t="str">
        <f t="shared" si="16"/>
        <v>PazGÜNDÜZ</v>
      </c>
      <c r="DD9" s="113" t="str">
        <f t="shared" si="16"/>
        <v>PztGÜNDÜZ</v>
      </c>
      <c r="DE9" s="113" t="str">
        <f t="shared" si="16"/>
        <v>SalGÜNDÜZ</v>
      </c>
      <c r="DF9" s="113" t="str">
        <f t="shared" si="16"/>
        <v>ÇarGÜNDÜZ</v>
      </c>
      <c r="DG9" s="113" t="str">
        <f t="shared" si="16"/>
        <v>PerGÜNDÜZ</v>
      </c>
      <c r="DH9" s="113" t="str">
        <f t="shared" si="16"/>
        <v>CumGÜNDÜZ</v>
      </c>
      <c r="DI9" s="113" t="str">
        <f t="shared" si="16"/>
        <v>CmtGÜNDÜZ</v>
      </c>
      <c r="DJ9" s="113" t="str">
        <f t="shared" si="16"/>
        <v>PazGÜNDÜZ</v>
      </c>
      <c r="DK9" s="113" t="str">
        <f t="shared" si="16"/>
        <v>PztGÜNDÜZ</v>
      </c>
      <c r="DL9" s="113" t="str">
        <f t="shared" si="16"/>
        <v>SalGÜNDÜZ</v>
      </c>
      <c r="DM9" s="113" t="str">
        <f t="shared" si="16"/>
        <v>ÇarGÜNDÜZ</v>
      </c>
      <c r="DN9" s="113" t="str">
        <f t="shared" si="16"/>
        <v>PerGÜNDÜZ</v>
      </c>
      <c r="DO9" s="114" t="str">
        <f t="shared" si="16"/>
        <v>CumGÜNDÜZ</v>
      </c>
      <c r="DP9" s="94"/>
      <c r="DQ9" s="95"/>
      <c r="DR9" s="420"/>
      <c r="DS9" s="96"/>
      <c r="DT9" s="115"/>
      <c r="DU9" s="116"/>
      <c r="DV9" s="116"/>
      <c r="DW9" s="299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7"/>
    </row>
    <row r="10" spans="3:160" ht="36.75" customHeight="1" thickBot="1">
      <c r="C10" s="446"/>
      <c r="D10" s="438"/>
      <c r="E10" s="118" t="s">
        <v>51</v>
      </c>
      <c r="F10" s="119" t="s">
        <v>52</v>
      </c>
      <c r="G10" s="120" t="s">
        <v>53</v>
      </c>
      <c r="H10" s="121" t="s">
        <v>54</v>
      </c>
      <c r="I10" s="122" t="s">
        <v>55</v>
      </c>
      <c r="J10" s="123" t="s">
        <v>56</v>
      </c>
      <c r="K10" s="124" t="s">
        <v>55</v>
      </c>
      <c r="L10" s="125" t="s">
        <v>56</v>
      </c>
      <c r="M10" s="124" t="s">
        <v>55</v>
      </c>
      <c r="N10" s="125" t="s">
        <v>56</v>
      </c>
      <c r="O10" s="124" t="s">
        <v>55</v>
      </c>
      <c r="P10" s="125" t="s">
        <v>56</v>
      </c>
      <c r="Q10" s="124" t="s">
        <v>55</v>
      </c>
      <c r="R10" s="125" t="s">
        <v>56</v>
      </c>
      <c r="S10" s="124" t="s">
        <v>55</v>
      </c>
      <c r="T10" s="125" t="s">
        <v>56</v>
      </c>
      <c r="U10" s="124" t="s">
        <v>55</v>
      </c>
      <c r="V10" s="126" t="s">
        <v>56</v>
      </c>
      <c r="W10" s="127"/>
      <c r="X10" s="128" t="str">
        <f>IF(X8="CMT","",IF(X8="PAZ","",X8&amp;"GECE"))</f>
        <v>ÇarGECE</v>
      </c>
      <c r="Y10" s="128" t="str">
        <f aca="true" t="shared" si="17" ref="Y10:BB10">IF(Y8="CMT","",IF(Y8="PAZ","",Y8&amp;"GECE"))</f>
        <v>PerGECE</v>
      </c>
      <c r="Z10" s="128" t="str">
        <f t="shared" si="17"/>
        <v>CumGECE</v>
      </c>
      <c r="AA10" s="128">
        <f t="shared" si="17"/>
      </c>
      <c r="AB10" s="128">
        <f t="shared" si="17"/>
      </c>
      <c r="AC10" s="128" t="str">
        <f t="shared" si="17"/>
        <v>PztGECE</v>
      </c>
      <c r="AD10" s="128" t="str">
        <f t="shared" si="17"/>
        <v>SalGECE</v>
      </c>
      <c r="AE10" s="128" t="str">
        <f t="shared" si="17"/>
        <v>ÇarGECE</v>
      </c>
      <c r="AF10" s="128" t="str">
        <f t="shared" si="17"/>
        <v>PerGECE</v>
      </c>
      <c r="AG10" s="128" t="str">
        <f t="shared" si="17"/>
        <v>CumGECE</v>
      </c>
      <c r="AH10" s="128">
        <f t="shared" si="17"/>
      </c>
      <c r="AI10" s="128">
        <f t="shared" si="17"/>
      </c>
      <c r="AJ10" s="128" t="str">
        <f t="shared" si="17"/>
        <v>PztGECE</v>
      </c>
      <c r="AK10" s="128" t="str">
        <f t="shared" si="17"/>
        <v>SalGECE</v>
      </c>
      <c r="AL10" s="128" t="str">
        <f t="shared" si="17"/>
        <v>ÇarGECE</v>
      </c>
      <c r="AM10" s="128" t="str">
        <f t="shared" si="17"/>
        <v>PerGECE</v>
      </c>
      <c r="AN10" s="128" t="str">
        <f t="shared" si="17"/>
        <v>CumGECE</v>
      </c>
      <c r="AO10" s="128">
        <f t="shared" si="17"/>
      </c>
      <c r="AP10" s="128">
        <f t="shared" si="17"/>
      </c>
      <c r="AQ10" s="128" t="str">
        <f t="shared" si="17"/>
        <v>PztGECE</v>
      </c>
      <c r="AR10" s="128" t="str">
        <f t="shared" si="17"/>
        <v>SalGECE</v>
      </c>
      <c r="AS10" s="128" t="str">
        <f t="shared" si="17"/>
        <v>ÇarGECE</v>
      </c>
      <c r="AT10" s="128" t="str">
        <f t="shared" si="17"/>
        <v>PerGECE</v>
      </c>
      <c r="AU10" s="128" t="str">
        <f t="shared" si="17"/>
        <v>CumGECE</v>
      </c>
      <c r="AV10" s="128">
        <f t="shared" si="17"/>
      </c>
      <c r="AW10" s="128">
        <f t="shared" si="17"/>
      </c>
      <c r="AX10" s="128" t="str">
        <f t="shared" si="17"/>
        <v>PztGECE</v>
      </c>
      <c r="AY10" s="128" t="str">
        <f t="shared" si="17"/>
        <v>SalGECE</v>
      </c>
      <c r="AZ10" s="128" t="str">
        <f t="shared" si="17"/>
        <v>ÇarGECE</v>
      </c>
      <c r="BA10" s="128" t="str">
        <f t="shared" si="17"/>
        <v>PerGECE</v>
      </c>
      <c r="BB10" s="128" t="str">
        <f t="shared" si="17"/>
        <v>CumGECE</v>
      </c>
      <c r="BC10" s="129"/>
      <c r="BD10" s="130" t="str">
        <f>IF(BD8="CMT","",IF(BD8="PAZ","",BD8&amp;"GÜNDÜZ"))</f>
        <v>ÇarGÜNDÜZ</v>
      </c>
      <c r="BE10" s="131" t="str">
        <f aca="true" t="shared" si="18" ref="BE10:CH10">IF(BE8="CMT","",IF(BE8="PAZ","",BE8&amp;"GÜNDÜZ"))</f>
        <v>PerGÜNDÜZ</v>
      </c>
      <c r="BF10" s="131" t="str">
        <f t="shared" si="18"/>
        <v>CumGÜNDÜZ</v>
      </c>
      <c r="BG10" s="131">
        <f t="shared" si="18"/>
      </c>
      <c r="BH10" s="131">
        <f t="shared" si="18"/>
      </c>
      <c r="BI10" s="131" t="str">
        <f t="shared" si="18"/>
        <v>PztGÜNDÜZ</v>
      </c>
      <c r="BJ10" s="131" t="str">
        <f t="shared" si="18"/>
        <v>SalGÜNDÜZ</v>
      </c>
      <c r="BK10" s="131" t="str">
        <f t="shared" si="18"/>
        <v>ÇarGÜNDÜZ</v>
      </c>
      <c r="BL10" s="131" t="str">
        <f t="shared" si="18"/>
        <v>PerGÜNDÜZ</v>
      </c>
      <c r="BM10" s="131" t="str">
        <f t="shared" si="18"/>
        <v>CumGÜNDÜZ</v>
      </c>
      <c r="BN10" s="131">
        <f t="shared" si="18"/>
      </c>
      <c r="BO10" s="131">
        <f t="shared" si="18"/>
      </c>
      <c r="BP10" s="131" t="str">
        <f t="shared" si="18"/>
        <v>PztGÜNDÜZ</v>
      </c>
      <c r="BQ10" s="131" t="str">
        <f t="shared" si="18"/>
        <v>SalGÜNDÜZ</v>
      </c>
      <c r="BR10" s="131" t="str">
        <f t="shared" si="18"/>
        <v>ÇarGÜNDÜZ</v>
      </c>
      <c r="BS10" s="131" t="str">
        <f t="shared" si="18"/>
        <v>PerGÜNDÜZ</v>
      </c>
      <c r="BT10" s="131" t="str">
        <f t="shared" si="18"/>
        <v>CumGÜNDÜZ</v>
      </c>
      <c r="BU10" s="131">
        <f t="shared" si="18"/>
      </c>
      <c r="BV10" s="131">
        <f t="shared" si="18"/>
      </c>
      <c r="BW10" s="131" t="str">
        <f t="shared" si="18"/>
        <v>PztGÜNDÜZ</v>
      </c>
      <c r="BX10" s="131" t="str">
        <f t="shared" si="18"/>
        <v>SalGÜNDÜZ</v>
      </c>
      <c r="BY10" s="131" t="str">
        <f t="shared" si="18"/>
        <v>ÇarGÜNDÜZ</v>
      </c>
      <c r="BZ10" s="131" t="str">
        <f t="shared" si="18"/>
        <v>PerGÜNDÜZ</v>
      </c>
      <c r="CA10" s="131" t="str">
        <f t="shared" si="18"/>
        <v>CumGÜNDÜZ</v>
      </c>
      <c r="CB10" s="131">
        <f t="shared" si="18"/>
      </c>
      <c r="CC10" s="131">
        <f t="shared" si="18"/>
      </c>
      <c r="CD10" s="131" t="str">
        <f t="shared" si="18"/>
        <v>PztGÜNDÜZ</v>
      </c>
      <c r="CE10" s="131" t="str">
        <f t="shared" si="18"/>
        <v>SalGÜNDÜZ</v>
      </c>
      <c r="CF10" s="131" t="str">
        <f t="shared" si="18"/>
        <v>ÇarGÜNDÜZ</v>
      </c>
      <c r="CG10" s="131" t="str">
        <f t="shared" si="18"/>
        <v>PerGÜNDÜZ</v>
      </c>
      <c r="CH10" s="132" t="str">
        <f t="shared" si="18"/>
        <v>CumGÜNDÜZ</v>
      </c>
      <c r="CI10" s="129"/>
      <c r="CJ10" s="133"/>
      <c r="CK10" s="134" t="str">
        <f>CK8&amp;"GECE"</f>
        <v>ÇarGECE</v>
      </c>
      <c r="CL10" s="135" t="str">
        <f aca="true" t="shared" si="19" ref="CL10:DO10">CL8&amp;"GECE"</f>
        <v>PerGECE</v>
      </c>
      <c r="CM10" s="135" t="str">
        <f t="shared" si="19"/>
        <v>CumGECE</v>
      </c>
      <c r="CN10" s="135" t="str">
        <f t="shared" si="19"/>
        <v>CmtGECE</v>
      </c>
      <c r="CO10" s="135" t="str">
        <f t="shared" si="19"/>
        <v>PazGECE</v>
      </c>
      <c r="CP10" s="135" t="str">
        <f t="shared" si="19"/>
        <v>PztGECE</v>
      </c>
      <c r="CQ10" s="135" t="str">
        <f t="shared" si="19"/>
        <v>SalGECE</v>
      </c>
      <c r="CR10" s="135" t="str">
        <f t="shared" si="19"/>
        <v>ÇarGECE</v>
      </c>
      <c r="CS10" s="135" t="str">
        <f t="shared" si="19"/>
        <v>PerGECE</v>
      </c>
      <c r="CT10" s="135" t="str">
        <f t="shared" si="19"/>
        <v>CumGECE</v>
      </c>
      <c r="CU10" s="135" t="str">
        <f t="shared" si="19"/>
        <v>CmtGECE</v>
      </c>
      <c r="CV10" s="135" t="str">
        <f t="shared" si="19"/>
        <v>PazGECE</v>
      </c>
      <c r="CW10" s="135" t="str">
        <f t="shared" si="19"/>
        <v>PztGECE</v>
      </c>
      <c r="CX10" s="135" t="str">
        <f t="shared" si="19"/>
        <v>SalGECE</v>
      </c>
      <c r="CY10" s="135" t="str">
        <f t="shared" si="19"/>
        <v>ÇarGECE</v>
      </c>
      <c r="CZ10" s="135" t="str">
        <f t="shared" si="19"/>
        <v>PerGECE</v>
      </c>
      <c r="DA10" s="135" t="str">
        <f t="shared" si="19"/>
        <v>CumGECE</v>
      </c>
      <c r="DB10" s="135" t="str">
        <f t="shared" si="19"/>
        <v>CmtGECE</v>
      </c>
      <c r="DC10" s="135" t="str">
        <f t="shared" si="19"/>
        <v>PazGECE</v>
      </c>
      <c r="DD10" s="135" t="str">
        <f t="shared" si="19"/>
        <v>PztGECE</v>
      </c>
      <c r="DE10" s="135" t="str">
        <f t="shared" si="19"/>
        <v>SalGECE</v>
      </c>
      <c r="DF10" s="135" t="str">
        <f t="shared" si="19"/>
        <v>ÇarGECE</v>
      </c>
      <c r="DG10" s="135" t="str">
        <f t="shared" si="19"/>
        <v>PerGECE</v>
      </c>
      <c r="DH10" s="135" t="str">
        <f t="shared" si="19"/>
        <v>CumGECE</v>
      </c>
      <c r="DI10" s="135" t="str">
        <f t="shared" si="19"/>
        <v>CmtGECE</v>
      </c>
      <c r="DJ10" s="135" t="str">
        <f t="shared" si="19"/>
        <v>PazGECE</v>
      </c>
      <c r="DK10" s="135" t="str">
        <f t="shared" si="19"/>
        <v>PztGECE</v>
      </c>
      <c r="DL10" s="135" t="str">
        <f t="shared" si="19"/>
        <v>SalGECE</v>
      </c>
      <c r="DM10" s="135" t="str">
        <f t="shared" si="19"/>
        <v>ÇarGECE</v>
      </c>
      <c r="DN10" s="135" t="str">
        <f t="shared" si="19"/>
        <v>PerGECE</v>
      </c>
      <c r="DO10" s="136" t="str">
        <f t="shared" si="19"/>
        <v>CumGECE</v>
      </c>
      <c r="DP10" s="137"/>
      <c r="DQ10" s="138"/>
      <c r="DR10" s="421"/>
      <c r="DS10" s="139" t="s">
        <v>57</v>
      </c>
      <c r="DT10" s="140" t="str">
        <f>TEXT(DT7,"GGG")</f>
        <v>Çar</v>
      </c>
      <c r="DU10" s="141" t="str">
        <f aca="true" t="shared" si="20" ref="DU10:EX10">TEXT(DU7,"GGG")</f>
        <v>Per</v>
      </c>
      <c r="DV10" s="141" t="str">
        <f t="shared" si="20"/>
        <v>Cum</v>
      </c>
      <c r="DW10" s="300" t="str">
        <f t="shared" si="20"/>
        <v>Cmt</v>
      </c>
      <c r="DX10" s="141" t="str">
        <f t="shared" si="20"/>
        <v>Paz</v>
      </c>
      <c r="DY10" s="141" t="str">
        <f t="shared" si="20"/>
        <v>Pzt</v>
      </c>
      <c r="DZ10" s="141" t="str">
        <f t="shared" si="20"/>
        <v>Sal</v>
      </c>
      <c r="EA10" s="141" t="str">
        <f t="shared" si="20"/>
        <v>Çar</v>
      </c>
      <c r="EB10" s="141" t="str">
        <f t="shared" si="20"/>
        <v>Per</v>
      </c>
      <c r="EC10" s="141" t="str">
        <f t="shared" si="20"/>
        <v>Cum</v>
      </c>
      <c r="ED10" s="141" t="str">
        <f t="shared" si="20"/>
        <v>Cmt</v>
      </c>
      <c r="EE10" s="141" t="str">
        <f t="shared" si="20"/>
        <v>Paz</v>
      </c>
      <c r="EF10" s="141" t="str">
        <f t="shared" si="20"/>
        <v>Pzt</v>
      </c>
      <c r="EG10" s="141" t="str">
        <f t="shared" si="20"/>
        <v>Sal</v>
      </c>
      <c r="EH10" s="141" t="str">
        <f t="shared" si="20"/>
        <v>Çar</v>
      </c>
      <c r="EI10" s="141" t="str">
        <f t="shared" si="20"/>
        <v>Per</v>
      </c>
      <c r="EJ10" s="141" t="str">
        <f t="shared" si="20"/>
        <v>Cum</v>
      </c>
      <c r="EK10" s="141" t="str">
        <f t="shared" si="20"/>
        <v>Cmt</v>
      </c>
      <c r="EL10" s="141" t="str">
        <f t="shared" si="20"/>
        <v>Paz</v>
      </c>
      <c r="EM10" s="141" t="str">
        <f t="shared" si="20"/>
        <v>Pzt</v>
      </c>
      <c r="EN10" s="141" t="str">
        <f t="shared" si="20"/>
        <v>Sal</v>
      </c>
      <c r="EO10" s="141" t="str">
        <f t="shared" si="20"/>
        <v>Çar</v>
      </c>
      <c r="EP10" s="141" t="str">
        <f t="shared" si="20"/>
        <v>Per</v>
      </c>
      <c r="EQ10" s="141" t="str">
        <f t="shared" si="20"/>
        <v>Cum</v>
      </c>
      <c r="ER10" s="141" t="str">
        <f t="shared" si="20"/>
        <v>Cmt</v>
      </c>
      <c r="ES10" s="141" t="str">
        <f t="shared" si="20"/>
        <v>Paz</v>
      </c>
      <c r="ET10" s="141" t="str">
        <f t="shared" si="20"/>
        <v>Pzt</v>
      </c>
      <c r="EU10" s="141" t="str">
        <f t="shared" si="20"/>
        <v>Sal</v>
      </c>
      <c r="EV10" s="141" t="str">
        <f t="shared" si="20"/>
        <v>Çar</v>
      </c>
      <c r="EW10" s="141" t="str">
        <f t="shared" si="20"/>
        <v>Per</v>
      </c>
      <c r="EX10" s="142" t="str">
        <f t="shared" si="20"/>
        <v>Cum</v>
      </c>
      <c r="FC10" s="1" t="s">
        <v>58</v>
      </c>
      <c r="FD10" s="7">
        <v>1</v>
      </c>
    </row>
    <row r="11" spans="2:163" ht="20.25" customHeight="1">
      <c r="B11" s="1">
        <v>1</v>
      </c>
      <c r="C11" s="143">
        <f aca="true" t="shared" si="21" ref="C11:C30">IF(D11&lt;&gt;"",B11,"")</f>
      </c>
      <c r="D11" s="144"/>
      <c r="E11" s="145"/>
      <c r="F11" s="146"/>
      <c r="G11" s="146"/>
      <c r="H11" s="147"/>
      <c r="I11" s="148"/>
      <c r="J11" s="149"/>
      <c r="K11" s="150"/>
      <c r="L11" s="151"/>
      <c r="M11" s="150"/>
      <c r="N11" s="151"/>
      <c r="O11" s="150"/>
      <c r="P11" s="151"/>
      <c r="Q11" s="150"/>
      <c r="R11" s="151"/>
      <c r="S11" s="150"/>
      <c r="T11" s="151"/>
      <c r="U11" s="150"/>
      <c r="V11" s="152"/>
      <c r="W11" s="153"/>
      <c r="X11" s="154">
        <f>IF(DT$3="X",0,(IF(X$10="",0,(IF(AND(X$7&gt;=$F11,X$7&lt;=$G11),(IF(X$7&lt;&gt;"",HLOOKUP(X$10,$I$9:$V$30,$CJ11,0),0)),0)))))</f>
        <v>0</v>
      </c>
      <c r="Y11" s="154">
        <f aca="true" t="shared" si="22" ref="Y11:AN17">IF(DU$3="X",0,(IF(Y$10="",0,(IF(AND(Y$7&gt;=$F11,Y$7&lt;=$G11),(IF(Y$7&lt;&gt;"",HLOOKUP(Y$10,$I$9:$V$30,$CJ11,0),0)),0)))))</f>
        <v>0</v>
      </c>
      <c r="Z11" s="154">
        <f t="shared" si="22"/>
        <v>0</v>
      </c>
      <c r="AA11" s="154">
        <f t="shared" si="22"/>
        <v>0</v>
      </c>
      <c r="AB11" s="154">
        <f t="shared" si="22"/>
        <v>0</v>
      </c>
      <c r="AC11" s="154">
        <f t="shared" si="22"/>
        <v>0</v>
      </c>
      <c r="AD11" s="154">
        <f t="shared" si="22"/>
        <v>0</v>
      </c>
      <c r="AE11" s="154">
        <f t="shared" si="22"/>
        <v>0</v>
      </c>
      <c r="AF11" s="154">
        <f t="shared" si="22"/>
        <v>0</v>
      </c>
      <c r="AG11" s="154">
        <f t="shared" si="22"/>
        <v>0</v>
      </c>
      <c r="AH11" s="154">
        <f t="shared" si="22"/>
        <v>0</v>
      </c>
      <c r="AI11" s="154">
        <f t="shared" si="22"/>
        <v>0</v>
      </c>
      <c r="AJ11" s="154">
        <f t="shared" si="22"/>
        <v>0</v>
      </c>
      <c r="AK11" s="154">
        <f t="shared" si="22"/>
        <v>0</v>
      </c>
      <c r="AL11" s="154">
        <f t="shared" si="22"/>
        <v>0</v>
      </c>
      <c r="AM11" s="154">
        <f t="shared" si="22"/>
        <v>0</v>
      </c>
      <c r="AN11" s="154">
        <f t="shared" si="22"/>
        <v>0</v>
      </c>
      <c r="AO11" s="154">
        <f aca="true" t="shared" si="23" ref="AO11:BB17">IF(EK$3="X",0,(IF(AO$10="",0,(IF(AND(AO$7&gt;=$F11,AO$7&lt;=$G11),(IF(AO$7&lt;&gt;"",HLOOKUP(AO$10,$I$9:$V$30,$CJ11,0),0)),0)))))</f>
        <v>0</v>
      </c>
      <c r="AP11" s="154">
        <f t="shared" si="23"/>
        <v>0</v>
      </c>
      <c r="AQ11" s="154">
        <f t="shared" si="23"/>
        <v>0</v>
      </c>
      <c r="AR11" s="154">
        <f t="shared" si="23"/>
        <v>0</v>
      </c>
      <c r="AS11" s="154">
        <f t="shared" si="23"/>
        <v>0</v>
      </c>
      <c r="AT11" s="154">
        <f t="shared" si="23"/>
        <v>0</v>
      </c>
      <c r="AU11" s="154">
        <f t="shared" si="23"/>
        <v>0</v>
      </c>
      <c r="AV11" s="154">
        <f t="shared" si="23"/>
        <v>0</v>
      </c>
      <c r="AW11" s="154">
        <f t="shared" si="23"/>
        <v>0</v>
      </c>
      <c r="AX11" s="154">
        <f t="shared" si="23"/>
        <v>0</v>
      </c>
      <c r="AY11" s="154">
        <f t="shared" si="23"/>
        <v>0</v>
      </c>
      <c r="AZ11" s="154">
        <f t="shared" si="23"/>
        <v>0</v>
      </c>
      <c r="BA11" s="154">
        <f t="shared" si="23"/>
        <v>0</v>
      </c>
      <c r="BB11" s="155">
        <f t="shared" si="23"/>
        <v>0</v>
      </c>
      <c r="BC11" s="156">
        <f>SUM(X11:BB11)</f>
        <v>0</v>
      </c>
      <c r="BD11" s="157">
        <f>IF(DT$3="X",0,(IF(BD$10="",0,(IF(AND(BD$7&gt;=$F11,BD$7&lt;=$G11),(IF(BD$7&lt;&gt;"",HLOOKUP(BD$10,$I$9:$V$30,$CJ11,0),0)),0)))))</f>
        <v>0</v>
      </c>
      <c r="BE11" s="158">
        <f aca="true" t="shared" si="24" ref="BE11:BT17">IF(DU$3="X",0,(IF(BE$10="",0,(IF(AND(BE$7&gt;=$F11,BE$7&lt;=$G11),(IF(BE$7&lt;&gt;"",HLOOKUP(BE$10,$I$9:$V$30,$CJ11,0),0)),0)))))</f>
        <v>0</v>
      </c>
      <c r="BF11" s="158">
        <f t="shared" si="24"/>
        <v>0</v>
      </c>
      <c r="BG11" s="158">
        <f t="shared" si="24"/>
        <v>0</v>
      </c>
      <c r="BH11" s="158">
        <f t="shared" si="24"/>
        <v>0</v>
      </c>
      <c r="BI11" s="158">
        <f t="shared" si="24"/>
        <v>0</v>
      </c>
      <c r="BJ11" s="158">
        <f t="shared" si="24"/>
        <v>0</v>
      </c>
      <c r="BK11" s="158">
        <f t="shared" si="24"/>
        <v>0</v>
      </c>
      <c r="BL11" s="158">
        <f t="shared" si="24"/>
        <v>0</v>
      </c>
      <c r="BM11" s="158">
        <f t="shared" si="24"/>
        <v>0</v>
      </c>
      <c r="BN11" s="158">
        <f t="shared" si="24"/>
        <v>0</v>
      </c>
      <c r="BO11" s="158">
        <f t="shared" si="24"/>
        <v>0</v>
      </c>
      <c r="BP11" s="158">
        <f t="shared" si="24"/>
        <v>0</v>
      </c>
      <c r="BQ11" s="158">
        <f t="shared" si="24"/>
        <v>0</v>
      </c>
      <c r="BR11" s="158">
        <f t="shared" si="24"/>
        <v>0</v>
      </c>
      <c r="BS11" s="158">
        <f t="shared" si="24"/>
        <v>0</v>
      </c>
      <c r="BT11" s="158">
        <f t="shared" si="24"/>
        <v>0</v>
      </c>
      <c r="BU11" s="158">
        <f aca="true" t="shared" si="25" ref="BU11:CH17">IF(EK$3="X",0,(IF(BU$10="",0,(IF(AND(BU$7&gt;=$F11,BU$7&lt;=$G11),(IF(BU$7&lt;&gt;"",HLOOKUP(BU$10,$I$9:$V$30,$CJ11,0),0)),0)))))</f>
        <v>0</v>
      </c>
      <c r="BV11" s="158">
        <f t="shared" si="25"/>
        <v>0</v>
      </c>
      <c r="BW11" s="158">
        <f t="shared" si="25"/>
        <v>0</v>
      </c>
      <c r="BX11" s="158">
        <f t="shared" si="25"/>
        <v>0</v>
      </c>
      <c r="BY11" s="158">
        <f t="shared" si="25"/>
        <v>0</v>
      </c>
      <c r="BZ11" s="158">
        <f t="shared" si="25"/>
        <v>0</v>
      </c>
      <c r="CA11" s="158">
        <f t="shared" si="25"/>
        <v>0</v>
      </c>
      <c r="CB11" s="158">
        <f t="shared" si="25"/>
        <v>0</v>
      </c>
      <c r="CC11" s="158">
        <f t="shared" si="25"/>
        <v>0</v>
      </c>
      <c r="CD11" s="158">
        <f t="shared" si="25"/>
        <v>0</v>
      </c>
      <c r="CE11" s="158">
        <f t="shared" si="25"/>
        <v>0</v>
      </c>
      <c r="CF11" s="158">
        <f t="shared" si="25"/>
        <v>0</v>
      </c>
      <c r="CG11" s="158">
        <f t="shared" si="25"/>
        <v>0</v>
      </c>
      <c r="CH11" s="159">
        <f t="shared" si="25"/>
        <v>0</v>
      </c>
      <c r="CI11" s="160">
        <f>SUM(BD11:CH11)</f>
        <v>0</v>
      </c>
      <c r="CJ11" s="161">
        <v>3</v>
      </c>
      <c r="CK11" s="162">
        <f>IF(DT$3="X",0,(IF(AND(CK$7&gt;=$F11,CK$7&lt;=$G11),(IF((ISERROR((IF(OR(CK$9="CmtGÜNDÜZ",CK$9="PazGÜNDÜZ"),(HLOOKUP(CK$9,$I$9:$V$30,$CJ11,0)),"")+IF(OR(CK$9="CmtGÜNDÜZ",CK$9="PazGÜNDÜZ"),(HLOOKUP(CK$10,$I$9:$V$30,$CJ11,0)),"")))),0,(IF(OR(CK$9="CmtGÜNDÜZ",CK$9="PazGÜNDÜZ"),(HLOOKUP(CK$9,$I$9:$V$30,$CJ11,0)),"")+IF(OR(CK$9="CmtGÜNDÜZ",CK$9="PazGÜNDÜZ"),(HLOOKUP(CK$10,$I$9:$V$30,$CJ11,0)),"")))),"")))</f>
      </c>
      <c r="CL11" s="162">
        <f aca="true" t="shared" si="26" ref="CL11:CN17">IF(DU$3="X",0,(IF(AND(CL$7&gt;=$F11,CL$7&lt;=$G11),(IF((ISERROR((IF(OR(CL$9="CmtGÜNDÜZ",CL$9="PazGÜNDÜZ"),(HLOOKUP(CL$9,$I$9:$V$30,$CJ11,0)),"")+IF(OR(CL$9="CmtGÜNDÜZ",CL$9="PazGÜNDÜZ"),(HLOOKUP(CL$10,$I$9:$V$30,$CJ11,0)),"")))),0,(IF(OR(CL$9="CmtGÜNDÜZ",CL$9="PazGÜNDÜZ"),(HLOOKUP(CL$9,$I$9:$V$30,$CJ11,0)),"")+IF(OR(CL$9="CmtGÜNDÜZ",CL$9="PazGÜNDÜZ"),(HLOOKUP(CL$10,$I$9:$V$30,$CJ11,0)),"")))),"")))</f>
      </c>
      <c r="CM11" s="162">
        <f t="shared" si="26"/>
      </c>
      <c r="CN11" s="162">
        <f>IF(DW$3="X",0,(IF(AND(CN$7&gt;=$F11,CN$7&lt;=$G11),(IF((ISERROR((IF(OR(CN$9="CmtGÜNDÜZ",CN$9="PazGÜNDÜZ"),(HLOOKUP(CN$9,$I$9:$V$30,$CJ11,0)),"")+IF(OR(CN$9="CmtGÜNDÜZ",CN$9="PazGÜNDÜZ"),(HLOOKUP(CN$10,$I$9:$V$30,$CJ11,0)),"")))),0,(IF(OR(CN$9="CmtGÜNDÜZ",CN$9="PazGÜNDÜZ"),(HLOOKUP(CN$9,$I$9:$V$30,$CJ11,0)),"")+IF(OR(CN$9="CmtGÜNDÜZ",CN$9="PazGÜNDÜZ"),(HLOOKUP(CN$10,$I$9:$V$30,$CJ11,0)),"")))),"")))</f>
      </c>
      <c r="CO11" s="162">
        <f aca="true" t="shared" si="27" ref="CO11:DD17">IF(DX$3="X",0,(IF(AND(CO$7&gt;=$F11,CO$7&lt;=$G11),(IF((ISERROR((IF(OR(CO$9="CmtGÜNDÜZ",CO$9="PazGÜNDÜZ"),(HLOOKUP(CO$9,$I$9:$V$30,$CJ11,0)),"")+IF(OR(CO$9="CmtGÜNDÜZ",CO$9="PazGÜNDÜZ"),(HLOOKUP(CO$10,$I$9:$V$30,$CJ11,0)),"")))),0,(IF(OR(CO$9="CmtGÜNDÜZ",CO$9="PazGÜNDÜZ"),(HLOOKUP(CO$9,$I$9:$V$30,$CJ11,0)),"")+IF(OR(CO$9="CmtGÜNDÜZ",CO$9="PazGÜNDÜZ"),(HLOOKUP(CO$10,$I$9:$V$30,$CJ11,0)),"")))),"")))</f>
      </c>
      <c r="CP11" s="162">
        <f t="shared" si="27"/>
      </c>
      <c r="CQ11" s="162">
        <f t="shared" si="27"/>
      </c>
      <c r="CR11" s="162">
        <f t="shared" si="27"/>
      </c>
      <c r="CS11" s="162">
        <f t="shared" si="27"/>
      </c>
      <c r="CT11" s="162">
        <f t="shared" si="27"/>
      </c>
      <c r="CU11" s="162">
        <f t="shared" si="27"/>
      </c>
      <c r="CV11" s="162">
        <f t="shared" si="27"/>
      </c>
      <c r="CW11" s="162">
        <f t="shared" si="27"/>
      </c>
      <c r="CX11" s="162">
        <f t="shared" si="27"/>
      </c>
      <c r="CY11" s="162">
        <f t="shared" si="27"/>
      </c>
      <c r="CZ11" s="162">
        <f t="shared" si="27"/>
      </c>
      <c r="DA11" s="162">
        <f t="shared" si="27"/>
      </c>
      <c r="DB11" s="162">
        <f t="shared" si="27"/>
      </c>
      <c r="DC11" s="162">
        <f t="shared" si="27"/>
      </c>
      <c r="DD11" s="162">
        <f t="shared" si="27"/>
      </c>
      <c r="DE11" s="162">
        <f aca="true" t="shared" si="28" ref="DE11:DO17">IF(EN$3="X",0,(IF(AND(DE$7&gt;=$F11,DE$7&lt;=$G11),(IF((ISERROR((IF(OR(DE$9="CmtGÜNDÜZ",DE$9="PazGÜNDÜZ"),(HLOOKUP(DE$9,$I$9:$V$30,$CJ11,0)),"")+IF(OR(DE$9="CmtGÜNDÜZ",DE$9="PazGÜNDÜZ"),(HLOOKUP(DE$10,$I$9:$V$30,$CJ11,0)),"")))),0,(IF(OR(DE$9="CmtGÜNDÜZ",DE$9="PazGÜNDÜZ"),(HLOOKUP(DE$9,$I$9:$V$30,$CJ11,0)),"")+IF(OR(DE$9="CmtGÜNDÜZ",DE$9="PazGÜNDÜZ"),(HLOOKUP(DE$10,$I$9:$V$30,$CJ11,0)),"")))),"")))</f>
      </c>
      <c r="DF11" s="162">
        <f t="shared" si="28"/>
      </c>
      <c r="DG11" s="162">
        <f t="shared" si="28"/>
      </c>
      <c r="DH11" s="162">
        <f t="shared" si="28"/>
      </c>
      <c r="DI11" s="162">
        <f t="shared" si="28"/>
      </c>
      <c r="DJ11" s="162">
        <f t="shared" si="28"/>
      </c>
      <c r="DK11" s="162">
        <f t="shared" si="28"/>
      </c>
      <c r="DL11" s="162">
        <f t="shared" si="28"/>
      </c>
      <c r="DM11" s="162">
        <f t="shared" si="28"/>
      </c>
      <c r="DN11" s="162">
        <f t="shared" si="28"/>
      </c>
      <c r="DO11" s="163">
        <f t="shared" si="28"/>
      </c>
      <c r="DP11" s="164">
        <f>SUM(CK11:DO11)</f>
        <v>0</v>
      </c>
      <c r="DQ11" s="165"/>
      <c r="DR11" s="166">
        <f>C11</f>
      </c>
      <c r="DS11" s="167">
        <f>IF(OR(E11&lt;&gt;"",F11&lt;&gt;""),E11,"")</f>
      </c>
      <c r="DT11" s="168">
        <f>IF(AND(DT$7&gt;=$F11,DT$7&lt;=$G11),(X11+BD11+CK11),0)</f>
        <v>0</v>
      </c>
      <c r="DU11" s="169">
        <f aca="true" t="shared" si="29" ref="DU11:EJ17">IF(AND(DU$7&gt;=$F11,DU$7&lt;=$G11),(Y11+BE11+CL11),0)</f>
        <v>0</v>
      </c>
      <c r="DV11" s="169">
        <f t="shared" si="29"/>
        <v>0</v>
      </c>
      <c r="DW11" s="301">
        <f t="shared" si="29"/>
        <v>0</v>
      </c>
      <c r="DX11" s="169">
        <f t="shared" si="29"/>
        <v>0</v>
      </c>
      <c r="DY11" s="169">
        <f t="shared" si="29"/>
        <v>0</v>
      </c>
      <c r="DZ11" s="169">
        <f t="shared" si="29"/>
        <v>0</v>
      </c>
      <c r="EA11" s="169">
        <f t="shared" si="29"/>
        <v>0</v>
      </c>
      <c r="EB11" s="169">
        <f t="shared" si="29"/>
        <v>0</v>
      </c>
      <c r="EC11" s="169">
        <f t="shared" si="29"/>
        <v>0</v>
      </c>
      <c r="ED11" s="169">
        <f t="shared" si="29"/>
        <v>0</v>
      </c>
      <c r="EE11" s="169">
        <f t="shared" si="29"/>
        <v>0</v>
      </c>
      <c r="EF11" s="169">
        <f t="shared" si="29"/>
        <v>0</v>
      </c>
      <c r="EG11" s="169">
        <f t="shared" si="29"/>
        <v>0</v>
      </c>
      <c r="EH11" s="169">
        <f t="shared" si="29"/>
        <v>0</v>
      </c>
      <c r="EI11" s="169">
        <f t="shared" si="29"/>
        <v>0</v>
      </c>
      <c r="EJ11" s="169">
        <f t="shared" si="29"/>
        <v>0</v>
      </c>
      <c r="EK11" s="169">
        <f aca="true" t="shared" si="30" ref="EK11:EX17">IF(AND(EK$7&gt;=$F11,EK$7&lt;=$G11),(AO11+BU11+DB11),0)</f>
        <v>0</v>
      </c>
      <c r="EL11" s="169">
        <f t="shared" si="30"/>
        <v>0</v>
      </c>
      <c r="EM11" s="169">
        <f t="shared" si="30"/>
        <v>0</v>
      </c>
      <c r="EN11" s="169">
        <f t="shared" si="30"/>
        <v>0</v>
      </c>
      <c r="EO11" s="169">
        <f t="shared" si="30"/>
        <v>0</v>
      </c>
      <c r="EP11" s="169">
        <f t="shared" si="30"/>
        <v>0</v>
      </c>
      <c r="EQ11" s="169">
        <f t="shared" si="30"/>
        <v>0</v>
      </c>
      <c r="ER11" s="169">
        <f t="shared" si="30"/>
        <v>0</v>
      </c>
      <c r="ES11" s="169">
        <f t="shared" si="30"/>
        <v>0</v>
      </c>
      <c r="ET11" s="169">
        <f t="shared" si="30"/>
        <v>0</v>
      </c>
      <c r="EU11" s="169">
        <f t="shared" si="30"/>
        <v>0</v>
      </c>
      <c r="EV11" s="169">
        <f t="shared" si="30"/>
        <v>0</v>
      </c>
      <c r="EW11" s="169">
        <f t="shared" si="30"/>
        <v>0</v>
      </c>
      <c r="EX11" s="170">
        <f t="shared" si="30"/>
        <v>0</v>
      </c>
      <c r="FC11" s="1" t="s">
        <v>59</v>
      </c>
      <c r="FD11" s="7">
        <v>2</v>
      </c>
      <c r="FF11" s="171">
        <f ca="1">YEAR((TODAY()))-2</f>
        <v>2019</v>
      </c>
      <c r="FG11" s="172">
        <f>("01"&amp;"."&amp;"01"&amp;"."&amp;FF11)*1</f>
        <v>43466</v>
      </c>
    </row>
    <row r="12" spans="2:163" ht="20.25" customHeight="1">
      <c r="B12" s="1">
        <v>2</v>
      </c>
      <c r="C12" s="173">
        <f t="shared" si="21"/>
      </c>
      <c r="D12" s="174">
        <f>IF(OR(E12&lt;&gt;"",F12&lt;&gt;""),D11,"")</f>
      </c>
      <c r="E12" s="175"/>
      <c r="F12" s="176"/>
      <c r="G12" s="176"/>
      <c r="H12" s="177"/>
      <c r="I12" s="178"/>
      <c r="J12" s="179"/>
      <c r="K12" s="180"/>
      <c r="L12" s="181"/>
      <c r="M12" s="180"/>
      <c r="N12" s="181"/>
      <c r="O12" s="180"/>
      <c r="P12" s="181"/>
      <c r="Q12" s="180"/>
      <c r="R12" s="181"/>
      <c r="S12" s="180"/>
      <c r="T12" s="181"/>
      <c r="U12" s="180"/>
      <c r="V12" s="182"/>
      <c r="W12" s="183"/>
      <c r="X12" s="184">
        <f aca="true" t="shared" si="31" ref="X12:X17">IF(DT$3="X",0,(IF(X$10="",0,(IF(AND(X$7&gt;=$F12,X$7&lt;=$G12),(IF(X$7&lt;&gt;"",HLOOKUP(X$10,$I$9:$V$30,$CJ12,0),0)),0)))))</f>
        <v>0</v>
      </c>
      <c r="Y12" s="184">
        <f t="shared" si="22"/>
        <v>0</v>
      </c>
      <c r="Z12" s="184">
        <f t="shared" si="22"/>
        <v>0</v>
      </c>
      <c r="AA12" s="184">
        <f t="shared" si="22"/>
        <v>0</v>
      </c>
      <c r="AB12" s="184">
        <f t="shared" si="22"/>
        <v>0</v>
      </c>
      <c r="AC12" s="184">
        <f t="shared" si="22"/>
        <v>0</v>
      </c>
      <c r="AD12" s="184">
        <f t="shared" si="22"/>
        <v>0</v>
      </c>
      <c r="AE12" s="184">
        <f t="shared" si="22"/>
        <v>0</v>
      </c>
      <c r="AF12" s="184">
        <f t="shared" si="22"/>
        <v>0</v>
      </c>
      <c r="AG12" s="184">
        <f t="shared" si="22"/>
        <v>0</v>
      </c>
      <c r="AH12" s="184">
        <f t="shared" si="22"/>
        <v>0</v>
      </c>
      <c r="AI12" s="184">
        <f t="shared" si="22"/>
        <v>0</v>
      </c>
      <c r="AJ12" s="184">
        <f t="shared" si="22"/>
        <v>0</v>
      </c>
      <c r="AK12" s="184">
        <f t="shared" si="22"/>
        <v>0</v>
      </c>
      <c r="AL12" s="184">
        <f t="shared" si="22"/>
        <v>0</v>
      </c>
      <c r="AM12" s="184">
        <f t="shared" si="22"/>
        <v>0</v>
      </c>
      <c r="AN12" s="184">
        <f t="shared" si="22"/>
        <v>0</v>
      </c>
      <c r="AO12" s="184">
        <f t="shared" si="23"/>
        <v>0</v>
      </c>
      <c r="AP12" s="184">
        <f t="shared" si="23"/>
        <v>0</v>
      </c>
      <c r="AQ12" s="184">
        <f t="shared" si="23"/>
        <v>0</v>
      </c>
      <c r="AR12" s="184">
        <f t="shared" si="23"/>
        <v>0</v>
      </c>
      <c r="AS12" s="184">
        <f t="shared" si="23"/>
        <v>0</v>
      </c>
      <c r="AT12" s="184">
        <f t="shared" si="23"/>
        <v>0</v>
      </c>
      <c r="AU12" s="184">
        <f t="shared" si="23"/>
        <v>0</v>
      </c>
      <c r="AV12" s="184">
        <f t="shared" si="23"/>
        <v>0</v>
      </c>
      <c r="AW12" s="184">
        <f t="shared" si="23"/>
        <v>0</v>
      </c>
      <c r="AX12" s="184">
        <f t="shared" si="23"/>
        <v>0</v>
      </c>
      <c r="AY12" s="184">
        <f t="shared" si="23"/>
        <v>0</v>
      </c>
      <c r="AZ12" s="184">
        <f t="shared" si="23"/>
        <v>0</v>
      </c>
      <c r="BA12" s="184">
        <f t="shared" si="23"/>
        <v>0</v>
      </c>
      <c r="BB12" s="185">
        <f t="shared" si="23"/>
        <v>0</v>
      </c>
      <c r="BC12" s="186">
        <f aca="true" t="shared" si="32" ref="BC12:BC17">SUM(X12:BB12)</f>
        <v>0</v>
      </c>
      <c r="BD12" s="187">
        <f aca="true" t="shared" si="33" ref="BD12:BD17">IF(DT$3="X",0,(IF(BD$10="",0,(IF(AND(BD$7&gt;=$F12,BD$7&lt;=$G12),(IF(BD$7&lt;&gt;"",HLOOKUP(BD$10,$I$9:$V$30,$CJ12,0),0)),0)))))</f>
        <v>0</v>
      </c>
      <c r="BE12" s="187">
        <f t="shared" si="24"/>
        <v>0</v>
      </c>
      <c r="BF12" s="187">
        <f t="shared" si="24"/>
        <v>0</v>
      </c>
      <c r="BG12" s="187">
        <f t="shared" si="24"/>
        <v>0</v>
      </c>
      <c r="BH12" s="187">
        <f t="shared" si="24"/>
        <v>0</v>
      </c>
      <c r="BI12" s="187">
        <f t="shared" si="24"/>
        <v>0</v>
      </c>
      <c r="BJ12" s="187">
        <f t="shared" si="24"/>
        <v>0</v>
      </c>
      <c r="BK12" s="187">
        <f t="shared" si="24"/>
        <v>0</v>
      </c>
      <c r="BL12" s="187">
        <f t="shared" si="24"/>
        <v>0</v>
      </c>
      <c r="BM12" s="187">
        <f t="shared" si="24"/>
        <v>0</v>
      </c>
      <c r="BN12" s="187">
        <f t="shared" si="24"/>
        <v>0</v>
      </c>
      <c r="BO12" s="187">
        <f t="shared" si="24"/>
        <v>0</v>
      </c>
      <c r="BP12" s="187">
        <f t="shared" si="24"/>
        <v>0</v>
      </c>
      <c r="BQ12" s="187">
        <f t="shared" si="24"/>
        <v>0</v>
      </c>
      <c r="BR12" s="187">
        <f t="shared" si="24"/>
        <v>0</v>
      </c>
      <c r="BS12" s="187">
        <f t="shared" si="24"/>
        <v>0</v>
      </c>
      <c r="BT12" s="187">
        <f t="shared" si="24"/>
        <v>0</v>
      </c>
      <c r="BU12" s="187">
        <f t="shared" si="25"/>
        <v>0</v>
      </c>
      <c r="BV12" s="187">
        <f t="shared" si="25"/>
        <v>0</v>
      </c>
      <c r="BW12" s="187">
        <f t="shared" si="25"/>
        <v>0</v>
      </c>
      <c r="BX12" s="187">
        <f t="shared" si="25"/>
        <v>0</v>
      </c>
      <c r="BY12" s="187">
        <f t="shared" si="25"/>
        <v>0</v>
      </c>
      <c r="BZ12" s="187">
        <f t="shared" si="25"/>
        <v>0</v>
      </c>
      <c r="CA12" s="187">
        <f t="shared" si="25"/>
        <v>0</v>
      </c>
      <c r="CB12" s="187">
        <f t="shared" si="25"/>
        <v>0</v>
      </c>
      <c r="CC12" s="187">
        <f t="shared" si="25"/>
        <v>0</v>
      </c>
      <c r="CD12" s="187">
        <f t="shared" si="25"/>
        <v>0</v>
      </c>
      <c r="CE12" s="187">
        <f t="shared" si="25"/>
        <v>0</v>
      </c>
      <c r="CF12" s="187">
        <f t="shared" si="25"/>
        <v>0</v>
      </c>
      <c r="CG12" s="187">
        <f t="shared" si="25"/>
        <v>0</v>
      </c>
      <c r="CH12" s="188">
        <f t="shared" si="25"/>
        <v>0</v>
      </c>
      <c r="CI12" s="189">
        <f aca="true" t="shared" si="34" ref="CI12:CI30">SUM(BD12:CH12)</f>
        <v>0</v>
      </c>
      <c r="CJ12" s="190">
        <v>4</v>
      </c>
      <c r="CK12" s="191">
        <f aca="true" t="shared" si="35" ref="CK12:CK17">IF(DT$3="X",0,(IF(AND(CK$7&gt;=$F12,CK$7&lt;=$G12),(IF((ISERROR((IF(OR(CK$9="CmtGÜNDÜZ",CK$9="PazGÜNDÜZ"),(HLOOKUP(CK$9,$I$9:$V$30,$CJ12,0)),"")+IF(OR(CK$9="CmtGÜNDÜZ",CK$9="PazGÜNDÜZ"),(HLOOKUP(CK$10,$I$9:$V$30,$CJ12,0)),"")))),0,(IF(OR(CK$9="CmtGÜNDÜZ",CK$9="PazGÜNDÜZ"),(HLOOKUP(CK$9,$I$9:$V$30,$CJ12,0)),"")+IF(OR(CK$9="CmtGÜNDÜZ",CK$9="PazGÜNDÜZ"),(HLOOKUP(CK$10,$I$9:$V$30,$CJ12,0)),"")))),"")))</f>
      </c>
      <c r="CL12" s="191">
        <f t="shared" si="26"/>
      </c>
      <c r="CM12" s="191">
        <f t="shared" si="26"/>
      </c>
      <c r="CN12" s="191">
        <f t="shared" si="26"/>
      </c>
      <c r="CO12" s="191">
        <f t="shared" si="27"/>
      </c>
      <c r="CP12" s="191">
        <f t="shared" si="27"/>
      </c>
      <c r="CQ12" s="191">
        <f t="shared" si="27"/>
      </c>
      <c r="CR12" s="191">
        <f t="shared" si="27"/>
      </c>
      <c r="CS12" s="191">
        <f t="shared" si="27"/>
      </c>
      <c r="CT12" s="191">
        <f t="shared" si="27"/>
      </c>
      <c r="CU12" s="191">
        <f t="shared" si="27"/>
      </c>
      <c r="CV12" s="191">
        <f t="shared" si="27"/>
      </c>
      <c r="CW12" s="191">
        <f t="shared" si="27"/>
      </c>
      <c r="CX12" s="191">
        <f t="shared" si="27"/>
      </c>
      <c r="CY12" s="191">
        <f t="shared" si="27"/>
      </c>
      <c r="CZ12" s="191">
        <f t="shared" si="27"/>
      </c>
      <c r="DA12" s="191">
        <f t="shared" si="27"/>
      </c>
      <c r="DB12" s="191">
        <f t="shared" si="27"/>
      </c>
      <c r="DC12" s="191">
        <f t="shared" si="27"/>
      </c>
      <c r="DD12" s="191">
        <f t="shared" si="27"/>
      </c>
      <c r="DE12" s="191">
        <f t="shared" si="28"/>
      </c>
      <c r="DF12" s="191">
        <f t="shared" si="28"/>
      </c>
      <c r="DG12" s="191">
        <f t="shared" si="28"/>
      </c>
      <c r="DH12" s="191">
        <f t="shared" si="28"/>
      </c>
      <c r="DI12" s="191">
        <f t="shared" si="28"/>
      </c>
      <c r="DJ12" s="191">
        <f t="shared" si="28"/>
      </c>
      <c r="DK12" s="191">
        <f t="shared" si="28"/>
      </c>
      <c r="DL12" s="191">
        <f t="shared" si="28"/>
      </c>
      <c r="DM12" s="191">
        <f t="shared" si="28"/>
      </c>
      <c r="DN12" s="191">
        <f t="shared" si="28"/>
      </c>
      <c r="DO12" s="192">
        <f t="shared" si="28"/>
      </c>
      <c r="DP12" s="164">
        <f aca="true" t="shared" si="36" ref="DP12:DP30">SUM(CK12:DO12)</f>
        <v>0</v>
      </c>
      <c r="DQ12" s="165"/>
      <c r="DR12" s="193">
        <f aca="true" t="shared" si="37" ref="DR12:DR30">C12</f>
      </c>
      <c r="DS12" s="194">
        <f aca="true" t="shared" si="38" ref="DS12:DS17">IF(OR(E12&lt;&gt;"",F12&lt;&gt;""),E12,"")</f>
      </c>
      <c r="DT12" s="195">
        <f aca="true" t="shared" si="39" ref="DT12:DT17">IF(AND(DT$7&gt;=$F12,DT$7&lt;=$G12),(X12+BD12+CK12),0)</f>
        <v>0</v>
      </c>
      <c r="DU12" s="196">
        <f t="shared" si="29"/>
        <v>0</v>
      </c>
      <c r="DV12" s="196">
        <f t="shared" si="29"/>
        <v>0</v>
      </c>
      <c r="DW12" s="302">
        <f t="shared" si="29"/>
        <v>0</v>
      </c>
      <c r="DX12" s="196">
        <f t="shared" si="29"/>
        <v>0</v>
      </c>
      <c r="DY12" s="196">
        <f t="shared" si="29"/>
        <v>0</v>
      </c>
      <c r="DZ12" s="196">
        <f t="shared" si="29"/>
        <v>0</v>
      </c>
      <c r="EA12" s="196">
        <f t="shared" si="29"/>
        <v>0</v>
      </c>
      <c r="EB12" s="196">
        <f t="shared" si="29"/>
        <v>0</v>
      </c>
      <c r="EC12" s="196">
        <f t="shared" si="29"/>
        <v>0</v>
      </c>
      <c r="ED12" s="196">
        <f t="shared" si="29"/>
        <v>0</v>
      </c>
      <c r="EE12" s="196">
        <f t="shared" si="29"/>
        <v>0</v>
      </c>
      <c r="EF12" s="196">
        <f t="shared" si="29"/>
        <v>0</v>
      </c>
      <c r="EG12" s="196">
        <f t="shared" si="29"/>
        <v>0</v>
      </c>
      <c r="EH12" s="196">
        <f t="shared" si="29"/>
        <v>0</v>
      </c>
      <c r="EI12" s="196">
        <f t="shared" si="29"/>
        <v>0</v>
      </c>
      <c r="EJ12" s="196">
        <f t="shared" si="29"/>
        <v>0</v>
      </c>
      <c r="EK12" s="196">
        <f t="shared" si="30"/>
        <v>0</v>
      </c>
      <c r="EL12" s="196">
        <f t="shared" si="30"/>
        <v>0</v>
      </c>
      <c r="EM12" s="196">
        <f t="shared" si="30"/>
        <v>0</v>
      </c>
      <c r="EN12" s="196">
        <f t="shared" si="30"/>
        <v>0</v>
      </c>
      <c r="EO12" s="196">
        <f t="shared" si="30"/>
        <v>0</v>
      </c>
      <c r="EP12" s="196">
        <f t="shared" si="30"/>
        <v>0</v>
      </c>
      <c r="EQ12" s="196">
        <f t="shared" si="30"/>
        <v>0</v>
      </c>
      <c r="ER12" s="196">
        <f t="shared" si="30"/>
        <v>0</v>
      </c>
      <c r="ES12" s="196">
        <f t="shared" si="30"/>
        <v>0</v>
      </c>
      <c r="ET12" s="196">
        <f t="shared" si="30"/>
        <v>0</v>
      </c>
      <c r="EU12" s="196">
        <f t="shared" si="30"/>
        <v>0</v>
      </c>
      <c r="EV12" s="196">
        <f t="shared" si="30"/>
        <v>0</v>
      </c>
      <c r="EW12" s="196">
        <f t="shared" si="30"/>
        <v>0</v>
      </c>
      <c r="EX12" s="197">
        <f t="shared" si="30"/>
        <v>0</v>
      </c>
      <c r="FC12" s="1" t="s">
        <v>60</v>
      </c>
      <c r="FD12" s="7">
        <v>3</v>
      </c>
      <c r="FF12" s="198">
        <f>FF11+1</f>
        <v>2020</v>
      </c>
      <c r="FG12" s="172">
        <f aca="true" t="shared" si="40" ref="FG12:FG18">("01"&amp;"."&amp;"01"&amp;"."&amp;FF12)*1</f>
        <v>43831</v>
      </c>
    </row>
    <row r="13" spans="2:163" ht="20.25" customHeight="1">
      <c r="B13" s="1">
        <v>3</v>
      </c>
      <c r="C13" s="173">
        <f t="shared" si="21"/>
      </c>
      <c r="D13" s="174">
        <f aca="true" t="shared" si="41" ref="D13:D18">IF(OR(E13&lt;&gt;"",F13&lt;&gt;""),D12,"")</f>
      </c>
      <c r="E13" s="175"/>
      <c r="F13" s="176"/>
      <c r="G13" s="176"/>
      <c r="H13" s="177"/>
      <c r="I13" s="178"/>
      <c r="J13" s="179"/>
      <c r="K13" s="180"/>
      <c r="L13" s="181"/>
      <c r="M13" s="180"/>
      <c r="N13" s="181"/>
      <c r="O13" s="180"/>
      <c r="P13" s="181"/>
      <c r="Q13" s="180"/>
      <c r="R13" s="181"/>
      <c r="S13" s="180"/>
      <c r="T13" s="181"/>
      <c r="U13" s="180"/>
      <c r="V13" s="182"/>
      <c r="W13" s="183"/>
      <c r="X13" s="184">
        <f t="shared" si="31"/>
        <v>0</v>
      </c>
      <c r="Y13" s="184">
        <f t="shared" si="22"/>
        <v>0</v>
      </c>
      <c r="Z13" s="184">
        <f t="shared" si="22"/>
        <v>0</v>
      </c>
      <c r="AA13" s="184">
        <f t="shared" si="22"/>
        <v>0</v>
      </c>
      <c r="AB13" s="184">
        <f t="shared" si="22"/>
        <v>0</v>
      </c>
      <c r="AC13" s="184">
        <f t="shared" si="22"/>
        <v>0</v>
      </c>
      <c r="AD13" s="184">
        <f t="shared" si="22"/>
        <v>0</v>
      </c>
      <c r="AE13" s="184">
        <f t="shared" si="22"/>
        <v>0</v>
      </c>
      <c r="AF13" s="184">
        <f t="shared" si="22"/>
        <v>0</v>
      </c>
      <c r="AG13" s="184">
        <f t="shared" si="22"/>
        <v>0</v>
      </c>
      <c r="AH13" s="184">
        <f t="shared" si="22"/>
        <v>0</v>
      </c>
      <c r="AI13" s="184">
        <f t="shared" si="22"/>
        <v>0</v>
      </c>
      <c r="AJ13" s="184">
        <f t="shared" si="22"/>
        <v>0</v>
      </c>
      <c r="AK13" s="184">
        <f t="shared" si="22"/>
        <v>0</v>
      </c>
      <c r="AL13" s="184">
        <f t="shared" si="22"/>
        <v>0</v>
      </c>
      <c r="AM13" s="184">
        <f t="shared" si="22"/>
        <v>0</v>
      </c>
      <c r="AN13" s="184">
        <f t="shared" si="22"/>
        <v>0</v>
      </c>
      <c r="AO13" s="184">
        <f t="shared" si="23"/>
        <v>0</v>
      </c>
      <c r="AP13" s="184">
        <f t="shared" si="23"/>
        <v>0</v>
      </c>
      <c r="AQ13" s="184">
        <f t="shared" si="23"/>
        <v>0</v>
      </c>
      <c r="AR13" s="184">
        <f t="shared" si="23"/>
        <v>0</v>
      </c>
      <c r="AS13" s="184">
        <f t="shared" si="23"/>
        <v>0</v>
      </c>
      <c r="AT13" s="184">
        <f t="shared" si="23"/>
        <v>0</v>
      </c>
      <c r="AU13" s="184">
        <f t="shared" si="23"/>
        <v>0</v>
      </c>
      <c r="AV13" s="184">
        <f t="shared" si="23"/>
        <v>0</v>
      </c>
      <c r="AW13" s="184">
        <f t="shared" si="23"/>
        <v>0</v>
      </c>
      <c r="AX13" s="184">
        <f t="shared" si="23"/>
        <v>0</v>
      </c>
      <c r="AY13" s="184">
        <f t="shared" si="23"/>
        <v>0</v>
      </c>
      <c r="AZ13" s="184">
        <f t="shared" si="23"/>
        <v>0</v>
      </c>
      <c r="BA13" s="184">
        <f t="shared" si="23"/>
        <v>0</v>
      </c>
      <c r="BB13" s="185">
        <f t="shared" si="23"/>
        <v>0</v>
      </c>
      <c r="BC13" s="186">
        <f t="shared" si="32"/>
        <v>0</v>
      </c>
      <c r="BD13" s="187">
        <f t="shared" si="33"/>
        <v>0</v>
      </c>
      <c r="BE13" s="187">
        <f t="shared" si="24"/>
        <v>0</v>
      </c>
      <c r="BF13" s="187">
        <f t="shared" si="24"/>
        <v>0</v>
      </c>
      <c r="BG13" s="187">
        <f t="shared" si="24"/>
        <v>0</v>
      </c>
      <c r="BH13" s="187">
        <f t="shared" si="24"/>
        <v>0</v>
      </c>
      <c r="BI13" s="187">
        <f t="shared" si="24"/>
        <v>0</v>
      </c>
      <c r="BJ13" s="187">
        <f t="shared" si="24"/>
        <v>0</v>
      </c>
      <c r="BK13" s="187">
        <f t="shared" si="24"/>
        <v>0</v>
      </c>
      <c r="BL13" s="187">
        <f t="shared" si="24"/>
        <v>0</v>
      </c>
      <c r="BM13" s="187">
        <f t="shared" si="24"/>
        <v>0</v>
      </c>
      <c r="BN13" s="187">
        <f t="shared" si="24"/>
        <v>0</v>
      </c>
      <c r="BO13" s="187">
        <f t="shared" si="24"/>
        <v>0</v>
      </c>
      <c r="BP13" s="187">
        <f t="shared" si="24"/>
        <v>0</v>
      </c>
      <c r="BQ13" s="187">
        <f t="shared" si="24"/>
        <v>0</v>
      </c>
      <c r="BR13" s="187">
        <f t="shared" si="24"/>
        <v>0</v>
      </c>
      <c r="BS13" s="187">
        <f t="shared" si="24"/>
        <v>0</v>
      </c>
      <c r="BT13" s="187">
        <f t="shared" si="24"/>
        <v>0</v>
      </c>
      <c r="BU13" s="187">
        <f t="shared" si="25"/>
        <v>0</v>
      </c>
      <c r="BV13" s="187">
        <f t="shared" si="25"/>
        <v>0</v>
      </c>
      <c r="BW13" s="187">
        <f t="shared" si="25"/>
        <v>0</v>
      </c>
      <c r="BX13" s="187">
        <f t="shared" si="25"/>
        <v>0</v>
      </c>
      <c r="BY13" s="187">
        <f t="shared" si="25"/>
        <v>0</v>
      </c>
      <c r="BZ13" s="187">
        <f t="shared" si="25"/>
        <v>0</v>
      </c>
      <c r="CA13" s="187">
        <f t="shared" si="25"/>
        <v>0</v>
      </c>
      <c r="CB13" s="187">
        <f t="shared" si="25"/>
        <v>0</v>
      </c>
      <c r="CC13" s="187">
        <f t="shared" si="25"/>
        <v>0</v>
      </c>
      <c r="CD13" s="187">
        <f t="shared" si="25"/>
        <v>0</v>
      </c>
      <c r="CE13" s="187">
        <f t="shared" si="25"/>
        <v>0</v>
      </c>
      <c r="CF13" s="187">
        <f t="shared" si="25"/>
        <v>0</v>
      </c>
      <c r="CG13" s="187">
        <f t="shared" si="25"/>
        <v>0</v>
      </c>
      <c r="CH13" s="188">
        <f t="shared" si="25"/>
        <v>0</v>
      </c>
      <c r="CI13" s="189">
        <f t="shared" si="34"/>
        <v>0</v>
      </c>
      <c r="CJ13" s="190">
        <v>5</v>
      </c>
      <c r="CK13" s="191">
        <f t="shared" si="35"/>
      </c>
      <c r="CL13" s="191">
        <f t="shared" si="26"/>
      </c>
      <c r="CM13" s="191">
        <f t="shared" si="26"/>
      </c>
      <c r="CN13" s="191">
        <f t="shared" si="26"/>
      </c>
      <c r="CO13" s="191">
        <f t="shared" si="27"/>
      </c>
      <c r="CP13" s="191">
        <f t="shared" si="27"/>
      </c>
      <c r="CQ13" s="191">
        <f t="shared" si="27"/>
      </c>
      <c r="CR13" s="191">
        <f t="shared" si="27"/>
      </c>
      <c r="CS13" s="191">
        <f t="shared" si="27"/>
      </c>
      <c r="CT13" s="191">
        <f t="shared" si="27"/>
      </c>
      <c r="CU13" s="191">
        <f t="shared" si="27"/>
      </c>
      <c r="CV13" s="191">
        <f t="shared" si="27"/>
      </c>
      <c r="CW13" s="191">
        <f t="shared" si="27"/>
      </c>
      <c r="CX13" s="191">
        <f t="shared" si="27"/>
      </c>
      <c r="CY13" s="191">
        <f t="shared" si="27"/>
      </c>
      <c r="CZ13" s="191">
        <f t="shared" si="27"/>
      </c>
      <c r="DA13" s="191">
        <f t="shared" si="27"/>
      </c>
      <c r="DB13" s="191">
        <f t="shared" si="27"/>
      </c>
      <c r="DC13" s="191">
        <f t="shared" si="27"/>
      </c>
      <c r="DD13" s="191">
        <f t="shared" si="27"/>
      </c>
      <c r="DE13" s="191">
        <f t="shared" si="28"/>
      </c>
      <c r="DF13" s="191">
        <f t="shared" si="28"/>
      </c>
      <c r="DG13" s="191">
        <f t="shared" si="28"/>
      </c>
      <c r="DH13" s="191">
        <f t="shared" si="28"/>
      </c>
      <c r="DI13" s="191">
        <f t="shared" si="28"/>
      </c>
      <c r="DJ13" s="191">
        <f t="shared" si="28"/>
      </c>
      <c r="DK13" s="191">
        <f t="shared" si="28"/>
      </c>
      <c r="DL13" s="191">
        <f t="shared" si="28"/>
      </c>
      <c r="DM13" s="191">
        <f t="shared" si="28"/>
      </c>
      <c r="DN13" s="191">
        <f t="shared" si="28"/>
      </c>
      <c r="DO13" s="192">
        <f t="shared" si="28"/>
      </c>
      <c r="DP13" s="164">
        <f t="shared" si="36"/>
        <v>0</v>
      </c>
      <c r="DQ13" s="165"/>
      <c r="DR13" s="193">
        <f t="shared" si="37"/>
      </c>
      <c r="DS13" s="194">
        <f t="shared" si="38"/>
      </c>
      <c r="DT13" s="195">
        <f t="shared" si="39"/>
        <v>0</v>
      </c>
      <c r="DU13" s="196">
        <f t="shared" si="29"/>
        <v>0</v>
      </c>
      <c r="DV13" s="196">
        <f t="shared" si="29"/>
        <v>0</v>
      </c>
      <c r="DW13" s="302">
        <f t="shared" si="29"/>
        <v>0</v>
      </c>
      <c r="DX13" s="196">
        <f t="shared" si="29"/>
        <v>0</v>
      </c>
      <c r="DY13" s="196">
        <f t="shared" si="29"/>
        <v>0</v>
      </c>
      <c r="DZ13" s="196">
        <f t="shared" si="29"/>
        <v>0</v>
      </c>
      <c r="EA13" s="196">
        <f t="shared" si="29"/>
        <v>0</v>
      </c>
      <c r="EB13" s="196">
        <f t="shared" si="29"/>
        <v>0</v>
      </c>
      <c r="EC13" s="196">
        <f t="shared" si="29"/>
        <v>0</v>
      </c>
      <c r="ED13" s="196">
        <f t="shared" si="29"/>
        <v>0</v>
      </c>
      <c r="EE13" s="196">
        <f t="shared" si="29"/>
        <v>0</v>
      </c>
      <c r="EF13" s="196">
        <f t="shared" si="29"/>
        <v>0</v>
      </c>
      <c r="EG13" s="196">
        <f t="shared" si="29"/>
        <v>0</v>
      </c>
      <c r="EH13" s="196">
        <f t="shared" si="29"/>
        <v>0</v>
      </c>
      <c r="EI13" s="196">
        <f t="shared" si="29"/>
        <v>0</v>
      </c>
      <c r="EJ13" s="196">
        <f t="shared" si="29"/>
        <v>0</v>
      </c>
      <c r="EK13" s="196">
        <f t="shared" si="30"/>
        <v>0</v>
      </c>
      <c r="EL13" s="196">
        <f t="shared" si="30"/>
        <v>0</v>
      </c>
      <c r="EM13" s="196">
        <f t="shared" si="30"/>
        <v>0</v>
      </c>
      <c r="EN13" s="196">
        <f t="shared" si="30"/>
        <v>0</v>
      </c>
      <c r="EO13" s="196">
        <f t="shared" si="30"/>
        <v>0</v>
      </c>
      <c r="EP13" s="196">
        <f t="shared" si="30"/>
        <v>0</v>
      </c>
      <c r="EQ13" s="196">
        <f t="shared" si="30"/>
        <v>0</v>
      </c>
      <c r="ER13" s="196">
        <f t="shared" si="30"/>
        <v>0</v>
      </c>
      <c r="ES13" s="196">
        <f t="shared" si="30"/>
        <v>0</v>
      </c>
      <c r="ET13" s="196">
        <f t="shared" si="30"/>
        <v>0</v>
      </c>
      <c r="EU13" s="196">
        <f t="shared" si="30"/>
        <v>0</v>
      </c>
      <c r="EV13" s="196">
        <f t="shared" si="30"/>
        <v>0</v>
      </c>
      <c r="EW13" s="196">
        <f t="shared" si="30"/>
        <v>0</v>
      </c>
      <c r="EX13" s="197">
        <f t="shared" si="30"/>
        <v>0</v>
      </c>
      <c r="FC13" s="1" t="s">
        <v>61</v>
      </c>
      <c r="FD13" s="7">
        <v>4</v>
      </c>
      <c r="FF13" s="198">
        <f aca="true" t="shared" si="42" ref="FF13:FF18">FF12+1</f>
        <v>2021</v>
      </c>
      <c r="FG13" s="172">
        <f t="shared" si="40"/>
        <v>44197</v>
      </c>
    </row>
    <row r="14" spans="2:163" ht="20.25" customHeight="1">
      <c r="B14" s="1">
        <v>4</v>
      </c>
      <c r="C14" s="173">
        <f t="shared" si="21"/>
      </c>
      <c r="D14" s="174">
        <f t="shared" si="41"/>
      </c>
      <c r="E14" s="175"/>
      <c r="F14" s="176"/>
      <c r="G14" s="176"/>
      <c r="H14" s="177"/>
      <c r="I14" s="178"/>
      <c r="J14" s="179"/>
      <c r="K14" s="180"/>
      <c r="L14" s="181"/>
      <c r="M14" s="180"/>
      <c r="N14" s="181"/>
      <c r="O14" s="180"/>
      <c r="P14" s="181"/>
      <c r="Q14" s="180"/>
      <c r="R14" s="181"/>
      <c r="S14" s="180"/>
      <c r="T14" s="181"/>
      <c r="U14" s="180"/>
      <c r="V14" s="182"/>
      <c r="W14" s="183"/>
      <c r="X14" s="184">
        <f t="shared" si="31"/>
        <v>0</v>
      </c>
      <c r="Y14" s="184">
        <f t="shared" si="22"/>
        <v>0</v>
      </c>
      <c r="Z14" s="184">
        <f t="shared" si="22"/>
        <v>0</v>
      </c>
      <c r="AA14" s="184">
        <f t="shared" si="22"/>
        <v>0</v>
      </c>
      <c r="AB14" s="184">
        <f t="shared" si="22"/>
        <v>0</v>
      </c>
      <c r="AC14" s="184">
        <f t="shared" si="22"/>
        <v>0</v>
      </c>
      <c r="AD14" s="184">
        <f t="shared" si="22"/>
        <v>0</v>
      </c>
      <c r="AE14" s="184">
        <f t="shared" si="22"/>
        <v>0</v>
      </c>
      <c r="AF14" s="184">
        <f t="shared" si="22"/>
        <v>0</v>
      </c>
      <c r="AG14" s="184">
        <f t="shared" si="22"/>
        <v>0</v>
      </c>
      <c r="AH14" s="184">
        <f t="shared" si="22"/>
        <v>0</v>
      </c>
      <c r="AI14" s="184">
        <f t="shared" si="22"/>
        <v>0</v>
      </c>
      <c r="AJ14" s="184">
        <f t="shared" si="22"/>
        <v>0</v>
      </c>
      <c r="AK14" s="184">
        <f t="shared" si="22"/>
        <v>0</v>
      </c>
      <c r="AL14" s="184">
        <f t="shared" si="22"/>
        <v>0</v>
      </c>
      <c r="AM14" s="184">
        <f t="shared" si="22"/>
        <v>0</v>
      </c>
      <c r="AN14" s="184">
        <f t="shared" si="22"/>
        <v>0</v>
      </c>
      <c r="AO14" s="184">
        <f t="shared" si="23"/>
        <v>0</v>
      </c>
      <c r="AP14" s="184">
        <f t="shared" si="23"/>
        <v>0</v>
      </c>
      <c r="AQ14" s="184">
        <f t="shared" si="23"/>
        <v>0</v>
      </c>
      <c r="AR14" s="184">
        <f t="shared" si="23"/>
        <v>0</v>
      </c>
      <c r="AS14" s="184">
        <f t="shared" si="23"/>
        <v>0</v>
      </c>
      <c r="AT14" s="184">
        <f t="shared" si="23"/>
        <v>0</v>
      </c>
      <c r="AU14" s="184">
        <f t="shared" si="23"/>
        <v>0</v>
      </c>
      <c r="AV14" s="184">
        <f t="shared" si="23"/>
        <v>0</v>
      </c>
      <c r="AW14" s="184">
        <f t="shared" si="23"/>
        <v>0</v>
      </c>
      <c r="AX14" s="184">
        <f t="shared" si="23"/>
        <v>0</v>
      </c>
      <c r="AY14" s="184">
        <f t="shared" si="23"/>
        <v>0</v>
      </c>
      <c r="AZ14" s="184">
        <f t="shared" si="23"/>
        <v>0</v>
      </c>
      <c r="BA14" s="184">
        <f t="shared" si="23"/>
        <v>0</v>
      </c>
      <c r="BB14" s="185">
        <f t="shared" si="23"/>
        <v>0</v>
      </c>
      <c r="BC14" s="186">
        <f t="shared" si="32"/>
        <v>0</v>
      </c>
      <c r="BD14" s="187">
        <f t="shared" si="33"/>
        <v>0</v>
      </c>
      <c r="BE14" s="187">
        <f t="shared" si="24"/>
        <v>0</v>
      </c>
      <c r="BF14" s="187">
        <f t="shared" si="24"/>
        <v>0</v>
      </c>
      <c r="BG14" s="187">
        <f t="shared" si="24"/>
        <v>0</v>
      </c>
      <c r="BH14" s="187">
        <f t="shared" si="24"/>
        <v>0</v>
      </c>
      <c r="BI14" s="187">
        <f t="shared" si="24"/>
        <v>0</v>
      </c>
      <c r="BJ14" s="187">
        <f t="shared" si="24"/>
        <v>0</v>
      </c>
      <c r="BK14" s="187">
        <f t="shared" si="24"/>
        <v>0</v>
      </c>
      <c r="BL14" s="187">
        <f t="shared" si="24"/>
        <v>0</v>
      </c>
      <c r="BM14" s="187">
        <f t="shared" si="24"/>
        <v>0</v>
      </c>
      <c r="BN14" s="187">
        <f t="shared" si="24"/>
        <v>0</v>
      </c>
      <c r="BO14" s="187">
        <f t="shared" si="24"/>
        <v>0</v>
      </c>
      <c r="BP14" s="187">
        <f t="shared" si="24"/>
        <v>0</v>
      </c>
      <c r="BQ14" s="187">
        <f t="shared" si="24"/>
        <v>0</v>
      </c>
      <c r="BR14" s="187">
        <f t="shared" si="24"/>
        <v>0</v>
      </c>
      <c r="BS14" s="187">
        <f t="shared" si="24"/>
        <v>0</v>
      </c>
      <c r="BT14" s="187">
        <f t="shared" si="24"/>
        <v>0</v>
      </c>
      <c r="BU14" s="187">
        <f t="shared" si="25"/>
        <v>0</v>
      </c>
      <c r="BV14" s="187">
        <f t="shared" si="25"/>
        <v>0</v>
      </c>
      <c r="BW14" s="187">
        <f t="shared" si="25"/>
        <v>0</v>
      </c>
      <c r="BX14" s="187">
        <f t="shared" si="25"/>
        <v>0</v>
      </c>
      <c r="BY14" s="187">
        <f t="shared" si="25"/>
        <v>0</v>
      </c>
      <c r="BZ14" s="187">
        <f t="shared" si="25"/>
        <v>0</v>
      </c>
      <c r="CA14" s="187">
        <f t="shared" si="25"/>
        <v>0</v>
      </c>
      <c r="CB14" s="187">
        <f t="shared" si="25"/>
        <v>0</v>
      </c>
      <c r="CC14" s="187">
        <f t="shared" si="25"/>
        <v>0</v>
      </c>
      <c r="CD14" s="187">
        <f t="shared" si="25"/>
        <v>0</v>
      </c>
      <c r="CE14" s="187">
        <f t="shared" si="25"/>
        <v>0</v>
      </c>
      <c r="CF14" s="187">
        <f t="shared" si="25"/>
        <v>0</v>
      </c>
      <c r="CG14" s="187">
        <f t="shared" si="25"/>
        <v>0</v>
      </c>
      <c r="CH14" s="188">
        <f t="shared" si="25"/>
        <v>0</v>
      </c>
      <c r="CI14" s="189">
        <f t="shared" si="34"/>
        <v>0</v>
      </c>
      <c r="CJ14" s="190">
        <v>6</v>
      </c>
      <c r="CK14" s="191">
        <f t="shared" si="35"/>
      </c>
      <c r="CL14" s="191">
        <f t="shared" si="26"/>
      </c>
      <c r="CM14" s="191">
        <f t="shared" si="26"/>
      </c>
      <c r="CN14" s="191">
        <f t="shared" si="26"/>
      </c>
      <c r="CO14" s="191">
        <f t="shared" si="27"/>
      </c>
      <c r="CP14" s="191">
        <f t="shared" si="27"/>
      </c>
      <c r="CQ14" s="191">
        <f t="shared" si="27"/>
      </c>
      <c r="CR14" s="191">
        <f t="shared" si="27"/>
      </c>
      <c r="CS14" s="191">
        <f t="shared" si="27"/>
      </c>
      <c r="CT14" s="191">
        <f t="shared" si="27"/>
      </c>
      <c r="CU14" s="191">
        <f t="shared" si="27"/>
      </c>
      <c r="CV14" s="191">
        <f t="shared" si="27"/>
      </c>
      <c r="CW14" s="191">
        <f t="shared" si="27"/>
      </c>
      <c r="CX14" s="191">
        <f t="shared" si="27"/>
      </c>
      <c r="CY14" s="191">
        <f t="shared" si="27"/>
      </c>
      <c r="CZ14" s="191">
        <f t="shared" si="27"/>
      </c>
      <c r="DA14" s="191">
        <f t="shared" si="27"/>
      </c>
      <c r="DB14" s="191">
        <f t="shared" si="27"/>
      </c>
      <c r="DC14" s="191">
        <f t="shared" si="27"/>
      </c>
      <c r="DD14" s="191">
        <f t="shared" si="27"/>
      </c>
      <c r="DE14" s="191">
        <f t="shared" si="28"/>
      </c>
      <c r="DF14" s="191">
        <f t="shared" si="28"/>
      </c>
      <c r="DG14" s="191">
        <f t="shared" si="28"/>
      </c>
      <c r="DH14" s="191">
        <f t="shared" si="28"/>
      </c>
      <c r="DI14" s="191">
        <f t="shared" si="28"/>
      </c>
      <c r="DJ14" s="191">
        <f t="shared" si="28"/>
      </c>
      <c r="DK14" s="191">
        <f t="shared" si="28"/>
      </c>
      <c r="DL14" s="191">
        <f t="shared" si="28"/>
      </c>
      <c r="DM14" s="191">
        <f t="shared" si="28"/>
      </c>
      <c r="DN14" s="191">
        <f t="shared" si="28"/>
      </c>
      <c r="DO14" s="192">
        <f t="shared" si="28"/>
      </c>
      <c r="DP14" s="164">
        <f t="shared" si="36"/>
        <v>0</v>
      </c>
      <c r="DQ14" s="165"/>
      <c r="DR14" s="193">
        <f t="shared" si="37"/>
      </c>
      <c r="DS14" s="194">
        <f t="shared" si="38"/>
      </c>
      <c r="DT14" s="195">
        <f t="shared" si="39"/>
        <v>0</v>
      </c>
      <c r="DU14" s="196">
        <f t="shared" si="29"/>
        <v>0</v>
      </c>
      <c r="DV14" s="196">
        <f t="shared" si="29"/>
        <v>0</v>
      </c>
      <c r="DW14" s="302">
        <f t="shared" si="29"/>
        <v>0</v>
      </c>
      <c r="DX14" s="196">
        <f t="shared" si="29"/>
        <v>0</v>
      </c>
      <c r="DY14" s="196">
        <f t="shared" si="29"/>
        <v>0</v>
      </c>
      <c r="DZ14" s="196">
        <f t="shared" si="29"/>
        <v>0</v>
      </c>
      <c r="EA14" s="196">
        <f t="shared" si="29"/>
        <v>0</v>
      </c>
      <c r="EB14" s="196">
        <f t="shared" si="29"/>
        <v>0</v>
      </c>
      <c r="EC14" s="196">
        <f t="shared" si="29"/>
        <v>0</v>
      </c>
      <c r="ED14" s="196">
        <f t="shared" si="29"/>
        <v>0</v>
      </c>
      <c r="EE14" s="196">
        <f t="shared" si="29"/>
        <v>0</v>
      </c>
      <c r="EF14" s="196">
        <f t="shared" si="29"/>
        <v>0</v>
      </c>
      <c r="EG14" s="196">
        <f t="shared" si="29"/>
        <v>0</v>
      </c>
      <c r="EH14" s="196">
        <f t="shared" si="29"/>
        <v>0</v>
      </c>
      <c r="EI14" s="196">
        <f t="shared" si="29"/>
        <v>0</v>
      </c>
      <c r="EJ14" s="196">
        <f t="shared" si="29"/>
        <v>0</v>
      </c>
      <c r="EK14" s="196">
        <f t="shared" si="30"/>
        <v>0</v>
      </c>
      <c r="EL14" s="196">
        <f t="shared" si="30"/>
        <v>0</v>
      </c>
      <c r="EM14" s="196">
        <f t="shared" si="30"/>
        <v>0</v>
      </c>
      <c r="EN14" s="196">
        <f t="shared" si="30"/>
        <v>0</v>
      </c>
      <c r="EO14" s="196">
        <f t="shared" si="30"/>
        <v>0</v>
      </c>
      <c r="EP14" s="196">
        <f t="shared" si="30"/>
        <v>0</v>
      </c>
      <c r="EQ14" s="196">
        <f t="shared" si="30"/>
        <v>0</v>
      </c>
      <c r="ER14" s="196">
        <f t="shared" si="30"/>
        <v>0</v>
      </c>
      <c r="ES14" s="196">
        <f t="shared" si="30"/>
        <v>0</v>
      </c>
      <c r="ET14" s="196">
        <f t="shared" si="30"/>
        <v>0</v>
      </c>
      <c r="EU14" s="196">
        <f t="shared" si="30"/>
        <v>0</v>
      </c>
      <c r="EV14" s="196">
        <f t="shared" si="30"/>
        <v>0</v>
      </c>
      <c r="EW14" s="196">
        <f t="shared" si="30"/>
        <v>0</v>
      </c>
      <c r="EX14" s="197">
        <f t="shared" si="30"/>
        <v>0</v>
      </c>
      <c r="FC14" s="1" t="s">
        <v>62</v>
      </c>
      <c r="FD14" s="7">
        <v>5</v>
      </c>
      <c r="FF14" s="198">
        <f t="shared" si="42"/>
        <v>2022</v>
      </c>
      <c r="FG14" s="172">
        <f t="shared" si="40"/>
        <v>44562</v>
      </c>
    </row>
    <row r="15" spans="2:163" ht="20.25" customHeight="1">
      <c r="B15" s="1">
        <v>5</v>
      </c>
      <c r="C15" s="173">
        <f t="shared" si="21"/>
      </c>
      <c r="D15" s="174">
        <f t="shared" si="41"/>
      </c>
      <c r="E15" s="175"/>
      <c r="F15" s="176"/>
      <c r="G15" s="176"/>
      <c r="H15" s="177"/>
      <c r="I15" s="178"/>
      <c r="J15" s="179"/>
      <c r="K15" s="180"/>
      <c r="L15" s="181"/>
      <c r="M15" s="180"/>
      <c r="N15" s="181"/>
      <c r="O15" s="180"/>
      <c r="P15" s="181"/>
      <c r="Q15" s="180"/>
      <c r="R15" s="181"/>
      <c r="S15" s="180"/>
      <c r="T15" s="181"/>
      <c r="U15" s="180"/>
      <c r="V15" s="182"/>
      <c r="W15" s="183"/>
      <c r="X15" s="184">
        <f t="shared" si="31"/>
        <v>0</v>
      </c>
      <c r="Y15" s="184">
        <f t="shared" si="22"/>
        <v>0</v>
      </c>
      <c r="Z15" s="184">
        <f t="shared" si="22"/>
        <v>0</v>
      </c>
      <c r="AA15" s="184">
        <f t="shared" si="22"/>
        <v>0</v>
      </c>
      <c r="AB15" s="184">
        <f t="shared" si="22"/>
        <v>0</v>
      </c>
      <c r="AC15" s="184">
        <f t="shared" si="22"/>
        <v>0</v>
      </c>
      <c r="AD15" s="184">
        <f t="shared" si="22"/>
        <v>0</v>
      </c>
      <c r="AE15" s="184">
        <f t="shared" si="22"/>
        <v>0</v>
      </c>
      <c r="AF15" s="184">
        <f t="shared" si="22"/>
        <v>0</v>
      </c>
      <c r="AG15" s="184">
        <f t="shared" si="22"/>
        <v>0</v>
      </c>
      <c r="AH15" s="184">
        <f t="shared" si="22"/>
        <v>0</v>
      </c>
      <c r="AI15" s="184">
        <f t="shared" si="22"/>
        <v>0</v>
      </c>
      <c r="AJ15" s="184">
        <f t="shared" si="22"/>
        <v>0</v>
      </c>
      <c r="AK15" s="184">
        <f t="shared" si="22"/>
        <v>0</v>
      </c>
      <c r="AL15" s="184">
        <f t="shared" si="22"/>
        <v>0</v>
      </c>
      <c r="AM15" s="184">
        <f t="shared" si="22"/>
        <v>0</v>
      </c>
      <c r="AN15" s="184">
        <f t="shared" si="22"/>
        <v>0</v>
      </c>
      <c r="AO15" s="184">
        <f t="shared" si="23"/>
        <v>0</v>
      </c>
      <c r="AP15" s="184">
        <f t="shared" si="23"/>
        <v>0</v>
      </c>
      <c r="AQ15" s="184">
        <f t="shared" si="23"/>
        <v>0</v>
      </c>
      <c r="AR15" s="184">
        <f t="shared" si="23"/>
        <v>0</v>
      </c>
      <c r="AS15" s="184">
        <f t="shared" si="23"/>
        <v>0</v>
      </c>
      <c r="AT15" s="184">
        <f t="shared" si="23"/>
        <v>0</v>
      </c>
      <c r="AU15" s="184">
        <f t="shared" si="23"/>
        <v>0</v>
      </c>
      <c r="AV15" s="184">
        <f t="shared" si="23"/>
        <v>0</v>
      </c>
      <c r="AW15" s="184">
        <f t="shared" si="23"/>
        <v>0</v>
      </c>
      <c r="AX15" s="184">
        <f t="shared" si="23"/>
        <v>0</v>
      </c>
      <c r="AY15" s="184">
        <f t="shared" si="23"/>
        <v>0</v>
      </c>
      <c r="AZ15" s="184">
        <f t="shared" si="23"/>
        <v>0</v>
      </c>
      <c r="BA15" s="184">
        <f t="shared" si="23"/>
        <v>0</v>
      </c>
      <c r="BB15" s="185">
        <f t="shared" si="23"/>
        <v>0</v>
      </c>
      <c r="BC15" s="186">
        <f t="shared" si="32"/>
        <v>0</v>
      </c>
      <c r="BD15" s="187">
        <f t="shared" si="33"/>
        <v>0</v>
      </c>
      <c r="BE15" s="187">
        <f t="shared" si="24"/>
        <v>0</v>
      </c>
      <c r="BF15" s="187">
        <f t="shared" si="24"/>
        <v>0</v>
      </c>
      <c r="BG15" s="187">
        <f t="shared" si="24"/>
        <v>0</v>
      </c>
      <c r="BH15" s="187">
        <f t="shared" si="24"/>
        <v>0</v>
      </c>
      <c r="BI15" s="187">
        <f t="shared" si="24"/>
        <v>0</v>
      </c>
      <c r="BJ15" s="187">
        <f t="shared" si="24"/>
        <v>0</v>
      </c>
      <c r="BK15" s="187">
        <f t="shared" si="24"/>
        <v>0</v>
      </c>
      <c r="BL15" s="187">
        <f t="shared" si="24"/>
        <v>0</v>
      </c>
      <c r="BM15" s="187">
        <f t="shared" si="24"/>
        <v>0</v>
      </c>
      <c r="BN15" s="187">
        <f t="shared" si="24"/>
        <v>0</v>
      </c>
      <c r="BO15" s="187">
        <f t="shared" si="24"/>
        <v>0</v>
      </c>
      <c r="BP15" s="187">
        <f t="shared" si="24"/>
        <v>0</v>
      </c>
      <c r="BQ15" s="187">
        <f t="shared" si="24"/>
        <v>0</v>
      </c>
      <c r="BR15" s="187">
        <f t="shared" si="24"/>
        <v>0</v>
      </c>
      <c r="BS15" s="187">
        <f t="shared" si="24"/>
        <v>0</v>
      </c>
      <c r="BT15" s="187">
        <f t="shared" si="24"/>
        <v>0</v>
      </c>
      <c r="BU15" s="187">
        <f t="shared" si="25"/>
        <v>0</v>
      </c>
      <c r="BV15" s="187">
        <f t="shared" si="25"/>
        <v>0</v>
      </c>
      <c r="BW15" s="187">
        <f t="shared" si="25"/>
        <v>0</v>
      </c>
      <c r="BX15" s="187">
        <f t="shared" si="25"/>
        <v>0</v>
      </c>
      <c r="BY15" s="187">
        <f t="shared" si="25"/>
        <v>0</v>
      </c>
      <c r="BZ15" s="187">
        <f t="shared" si="25"/>
        <v>0</v>
      </c>
      <c r="CA15" s="187">
        <f t="shared" si="25"/>
        <v>0</v>
      </c>
      <c r="CB15" s="187">
        <f t="shared" si="25"/>
        <v>0</v>
      </c>
      <c r="CC15" s="187">
        <f t="shared" si="25"/>
        <v>0</v>
      </c>
      <c r="CD15" s="187">
        <f t="shared" si="25"/>
        <v>0</v>
      </c>
      <c r="CE15" s="187">
        <f t="shared" si="25"/>
        <v>0</v>
      </c>
      <c r="CF15" s="187">
        <f t="shared" si="25"/>
        <v>0</v>
      </c>
      <c r="CG15" s="187">
        <f t="shared" si="25"/>
        <v>0</v>
      </c>
      <c r="CH15" s="188">
        <f t="shared" si="25"/>
        <v>0</v>
      </c>
      <c r="CI15" s="189">
        <f t="shared" si="34"/>
        <v>0</v>
      </c>
      <c r="CJ15" s="190">
        <v>7</v>
      </c>
      <c r="CK15" s="191">
        <f t="shared" si="35"/>
      </c>
      <c r="CL15" s="191">
        <f t="shared" si="26"/>
      </c>
      <c r="CM15" s="191">
        <f t="shared" si="26"/>
      </c>
      <c r="CN15" s="191">
        <f t="shared" si="26"/>
      </c>
      <c r="CO15" s="191">
        <f t="shared" si="27"/>
      </c>
      <c r="CP15" s="191">
        <f t="shared" si="27"/>
      </c>
      <c r="CQ15" s="191">
        <f t="shared" si="27"/>
      </c>
      <c r="CR15" s="191">
        <f t="shared" si="27"/>
      </c>
      <c r="CS15" s="191">
        <f t="shared" si="27"/>
      </c>
      <c r="CT15" s="191">
        <f t="shared" si="27"/>
      </c>
      <c r="CU15" s="191">
        <f t="shared" si="27"/>
      </c>
      <c r="CV15" s="191">
        <f t="shared" si="27"/>
      </c>
      <c r="CW15" s="191">
        <f t="shared" si="27"/>
      </c>
      <c r="CX15" s="191">
        <f t="shared" si="27"/>
      </c>
      <c r="CY15" s="191">
        <f t="shared" si="27"/>
      </c>
      <c r="CZ15" s="191">
        <f t="shared" si="27"/>
      </c>
      <c r="DA15" s="191">
        <f t="shared" si="27"/>
      </c>
      <c r="DB15" s="191">
        <f t="shared" si="27"/>
      </c>
      <c r="DC15" s="191">
        <f t="shared" si="27"/>
      </c>
      <c r="DD15" s="191">
        <f t="shared" si="27"/>
      </c>
      <c r="DE15" s="191">
        <f t="shared" si="28"/>
      </c>
      <c r="DF15" s="191">
        <f t="shared" si="28"/>
      </c>
      <c r="DG15" s="191">
        <f t="shared" si="28"/>
      </c>
      <c r="DH15" s="191">
        <f t="shared" si="28"/>
      </c>
      <c r="DI15" s="191">
        <f t="shared" si="28"/>
      </c>
      <c r="DJ15" s="191">
        <f t="shared" si="28"/>
      </c>
      <c r="DK15" s="191">
        <f t="shared" si="28"/>
      </c>
      <c r="DL15" s="191">
        <f t="shared" si="28"/>
      </c>
      <c r="DM15" s="191">
        <f t="shared" si="28"/>
      </c>
      <c r="DN15" s="191">
        <f t="shared" si="28"/>
      </c>
      <c r="DO15" s="192">
        <f t="shared" si="28"/>
      </c>
      <c r="DP15" s="164">
        <f t="shared" si="36"/>
        <v>0</v>
      </c>
      <c r="DQ15" s="165"/>
      <c r="DR15" s="193">
        <f t="shared" si="37"/>
      </c>
      <c r="DS15" s="194">
        <f t="shared" si="38"/>
      </c>
      <c r="DT15" s="195">
        <f t="shared" si="39"/>
        <v>0</v>
      </c>
      <c r="DU15" s="196">
        <f t="shared" si="29"/>
        <v>0</v>
      </c>
      <c r="DV15" s="196">
        <f t="shared" si="29"/>
        <v>0</v>
      </c>
      <c r="DW15" s="302">
        <f t="shared" si="29"/>
        <v>0</v>
      </c>
      <c r="DX15" s="196">
        <f t="shared" si="29"/>
        <v>0</v>
      </c>
      <c r="DY15" s="196">
        <f t="shared" si="29"/>
        <v>0</v>
      </c>
      <c r="DZ15" s="196">
        <f t="shared" si="29"/>
        <v>0</v>
      </c>
      <c r="EA15" s="196">
        <f t="shared" si="29"/>
        <v>0</v>
      </c>
      <c r="EB15" s="196">
        <f t="shared" si="29"/>
        <v>0</v>
      </c>
      <c r="EC15" s="196">
        <f t="shared" si="29"/>
        <v>0</v>
      </c>
      <c r="ED15" s="196">
        <f t="shared" si="29"/>
        <v>0</v>
      </c>
      <c r="EE15" s="196">
        <f t="shared" si="29"/>
        <v>0</v>
      </c>
      <c r="EF15" s="196">
        <f t="shared" si="29"/>
        <v>0</v>
      </c>
      <c r="EG15" s="196">
        <f t="shared" si="29"/>
        <v>0</v>
      </c>
      <c r="EH15" s="196">
        <f t="shared" si="29"/>
        <v>0</v>
      </c>
      <c r="EI15" s="196">
        <f t="shared" si="29"/>
        <v>0</v>
      </c>
      <c r="EJ15" s="196">
        <f t="shared" si="29"/>
        <v>0</v>
      </c>
      <c r="EK15" s="196">
        <f t="shared" si="30"/>
        <v>0</v>
      </c>
      <c r="EL15" s="196">
        <f t="shared" si="30"/>
        <v>0</v>
      </c>
      <c r="EM15" s="196">
        <f t="shared" si="30"/>
        <v>0</v>
      </c>
      <c r="EN15" s="196">
        <f t="shared" si="30"/>
        <v>0</v>
      </c>
      <c r="EO15" s="196">
        <f t="shared" si="30"/>
        <v>0</v>
      </c>
      <c r="EP15" s="196">
        <f t="shared" si="30"/>
        <v>0</v>
      </c>
      <c r="EQ15" s="196">
        <f t="shared" si="30"/>
        <v>0</v>
      </c>
      <c r="ER15" s="196">
        <f t="shared" si="30"/>
        <v>0</v>
      </c>
      <c r="ES15" s="196">
        <f t="shared" si="30"/>
        <v>0</v>
      </c>
      <c r="ET15" s="196">
        <f t="shared" si="30"/>
        <v>0</v>
      </c>
      <c r="EU15" s="196">
        <f t="shared" si="30"/>
        <v>0</v>
      </c>
      <c r="EV15" s="196">
        <f t="shared" si="30"/>
        <v>0</v>
      </c>
      <c r="EW15" s="196">
        <f t="shared" si="30"/>
        <v>0</v>
      </c>
      <c r="EX15" s="197">
        <f t="shared" si="30"/>
        <v>0</v>
      </c>
      <c r="FC15" s="1" t="s">
        <v>63</v>
      </c>
      <c r="FD15" s="7">
        <v>6</v>
      </c>
      <c r="FF15" s="198">
        <f t="shared" si="42"/>
        <v>2023</v>
      </c>
      <c r="FG15" s="172">
        <f t="shared" si="40"/>
        <v>44927</v>
      </c>
    </row>
    <row r="16" spans="2:163" ht="20.25" customHeight="1">
      <c r="B16" s="1">
        <v>6</v>
      </c>
      <c r="C16" s="173">
        <f t="shared" si="21"/>
      </c>
      <c r="D16" s="174">
        <f t="shared" si="41"/>
      </c>
      <c r="E16" s="175"/>
      <c r="F16" s="176"/>
      <c r="G16" s="176"/>
      <c r="H16" s="177"/>
      <c r="I16" s="178"/>
      <c r="J16" s="179"/>
      <c r="K16" s="180"/>
      <c r="L16" s="181"/>
      <c r="M16" s="180"/>
      <c r="N16" s="181"/>
      <c r="O16" s="180"/>
      <c r="P16" s="181"/>
      <c r="Q16" s="180"/>
      <c r="R16" s="181"/>
      <c r="S16" s="180"/>
      <c r="T16" s="181"/>
      <c r="U16" s="180"/>
      <c r="V16" s="182"/>
      <c r="W16" s="183"/>
      <c r="X16" s="184">
        <f t="shared" si="31"/>
        <v>0</v>
      </c>
      <c r="Y16" s="184">
        <f t="shared" si="22"/>
        <v>0</v>
      </c>
      <c r="Z16" s="184">
        <f t="shared" si="22"/>
        <v>0</v>
      </c>
      <c r="AA16" s="184">
        <f t="shared" si="22"/>
        <v>0</v>
      </c>
      <c r="AB16" s="184">
        <f t="shared" si="22"/>
        <v>0</v>
      </c>
      <c r="AC16" s="184">
        <f t="shared" si="22"/>
        <v>0</v>
      </c>
      <c r="AD16" s="184">
        <f t="shared" si="22"/>
        <v>0</v>
      </c>
      <c r="AE16" s="184">
        <f t="shared" si="22"/>
        <v>0</v>
      </c>
      <c r="AF16" s="184">
        <f t="shared" si="22"/>
        <v>0</v>
      </c>
      <c r="AG16" s="184">
        <f t="shared" si="22"/>
        <v>0</v>
      </c>
      <c r="AH16" s="184">
        <f t="shared" si="22"/>
        <v>0</v>
      </c>
      <c r="AI16" s="184">
        <f t="shared" si="22"/>
        <v>0</v>
      </c>
      <c r="AJ16" s="184">
        <f t="shared" si="22"/>
        <v>0</v>
      </c>
      <c r="AK16" s="184">
        <f t="shared" si="22"/>
        <v>0</v>
      </c>
      <c r="AL16" s="184">
        <f t="shared" si="22"/>
        <v>0</v>
      </c>
      <c r="AM16" s="184">
        <f t="shared" si="22"/>
        <v>0</v>
      </c>
      <c r="AN16" s="184">
        <f t="shared" si="22"/>
        <v>0</v>
      </c>
      <c r="AO16" s="184">
        <f t="shared" si="23"/>
        <v>0</v>
      </c>
      <c r="AP16" s="184">
        <f t="shared" si="23"/>
        <v>0</v>
      </c>
      <c r="AQ16" s="184">
        <f t="shared" si="23"/>
        <v>0</v>
      </c>
      <c r="AR16" s="184">
        <f t="shared" si="23"/>
        <v>0</v>
      </c>
      <c r="AS16" s="184">
        <f t="shared" si="23"/>
        <v>0</v>
      </c>
      <c r="AT16" s="184">
        <f t="shared" si="23"/>
        <v>0</v>
      </c>
      <c r="AU16" s="184">
        <f t="shared" si="23"/>
        <v>0</v>
      </c>
      <c r="AV16" s="184">
        <f t="shared" si="23"/>
        <v>0</v>
      </c>
      <c r="AW16" s="184">
        <f t="shared" si="23"/>
        <v>0</v>
      </c>
      <c r="AX16" s="184">
        <f t="shared" si="23"/>
        <v>0</v>
      </c>
      <c r="AY16" s="184">
        <f t="shared" si="23"/>
        <v>0</v>
      </c>
      <c r="AZ16" s="184">
        <f t="shared" si="23"/>
        <v>0</v>
      </c>
      <c r="BA16" s="184">
        <f t="shared" si="23"/>
        <v>0</v>
      </c>
      <c r="BB16" s="185">
        <f t="shared" si="23"/>
        <v>0</v>
      </c>
      <c r="BC16" s="186">
        <f t="shared" si="32"/>
        <v>0</v>
      </c>
      <c r="BD16" s="187">
        <f t="shared" si="33"/>
        <v>0</v>
      </c>
      <c r="BE16" s="187">
        <f t="shared" si="24"/>
        <v>0</v>
      </c>
      <c r="BF16" s="187">
        <f t="shared" si="24"/>
        <v>0</v>
      </c>
      <c r="BG16" s="187">
        <f t="shared" si="24"/>
        <v>0</v>
      </c>
      <c r="BH16" s="187">
        <f t="shared" si="24"/>
        <v>0</v>
      </c>
      <c r="BI16" s="187">
        <f t="shared" si="24"/>
        <v>0</v>
      </c>
      <c r="BJ16" s="187">
        <f t="shared" si="24"/>
        <v>0</v>
      </c>
      <c r="BK16" s="187">
        <f t="shared" si="24"/>
        <v>0</v>
      </c>
      <c r="BL16" s="187">
        <f t="shared" si="24"/>
        <v>0</v>
      </c>
      <c r="BM16" s="187">
        <f t="shared" si="24"/>
        <v>0</v>
      </c>
      <c r="BN16" s="187">
        <f t="shared" si="24"/>
        <v>0</v>
      </c>
      <c r="BO16" s="187">
        <f t="shared" si="24"/>
        <v>0</v>
      </c>
      <c r="BP16" s="187">
        <f t="shared" si="24"/>
        <v>0</v>
      </c>
      <c r="BQ16" s="187">
        <f t="shared" si="24"/>
        <v>0</v>
      </c>
      <c r="BR16" s="187">
        <f t="shared" si="24"/>
        <v>0</v>
      </c>
      <c r="BS16" s="187">
        <f t="shared" si="24"/>
        <v>0</v>
      </c>
      <c r="BT16" s="187">
        <f t="shared" si="24"/>
        <v>0</v>
      </c>
      <c r="BU16" s="187">
        <f t="shared" si="25"/>
        <v>0</v>
      </c>
      <c r="BV16" s="187">
        <f t="shared" si="25"/>
        <v>0</v>
      </c>
      <c r="BW16" s="187">
        <f t="shared" si="25"/>
        <v>0</v>
      </c>
      <c r="BX16" s="187">
        <f t="shared" si="25"/>
        <v>0</v>
      </c>
      <c r="BY16" s="187">
        <f t="shared" si="25"/>
        <v>0</v>
      </c>
      <c r="BZ16" s="187">
        <f t="shared" si="25"/>
        <v>0</v>
      </c>
      <c r="CA16" s="187">
        <f t="shared" si="25"/>
        <v>0</v>
      </c>
      <c r="CB16" s="187">
        <f t="shared" si="25"/>
        <v>0</v>
      </c>
      <c r="CC16" s="187">
        <f t="shared" si="25"/>
        <v>0</v>
      </c>
      <c r="CD16" s="187">
        <f t="shared" si="25"/>
        <v>0</v>
      </c>
      <c r="CE16" s="187">
        <f t="shared" si="25"/>
        <v>0</v>
      </c>
      <c r="CF16" s="187">
        <f t="shared" si="25"/>
        <v>0</v>
      </c>
      <c r="CG16" s="187">
        <f t="shared" si="25"/>
        <v>0</v>
      </c>
      <c r="CH16" s="188">
        <f t="shared" si="25"/>
        <v>0</v>
      </c>
      <c r="CI16" s="189">
        <f t="shared" si="34"/>
        <v>0</v>
      </c>
      <c r="CJ16" s="190">
        <v>8</v>
      </c>
      <c r="CK16" s="191">
        <f t="shared" si="35"/>
      </c>
      <c r="CL16" s="191">
        <f t="shared" si="26"/>
      </c>
      <c r="CM16" s="191">
        <f t="shared" si="26"/>
      </c>
      <c r="CN16" s="191">
        <f t="shared" si="26"/>
      </c>
      <c r="CO16" s="191">
        <f t="shared" si="27"/>
      </c>
      <c r="CP16" s="191">
        <f t="shared" si="27"/>
      </c>
      <c r="CQ16" s="191">
        <f t="shared" si="27"/>
      </c>
      <c r="CR16" s="191">
        <f t="shared" si="27"/>
      </c>
      <c r="CS16" s="191">
        <f t="shared" si="27"/>
      </c>
      <c r="CT16" s="191">
        <f t="shared" si="27"/>
      </c>
      <c r="CU16" s="191">
        <f t="shared" si="27"/>
      </c>
      <c r="CV16" s="191">
        <f t="shared" si="27"/>
      </c>
      <c r="CW16" s="191">
        <f t="shared" si="27"/>
      </c>
      <c r="CX16" s="191">
        <f t="shared" si="27"/>
      </c>
      <c r="CY16" s="191">
        <f t="shared" si="27"/>
      </c>
      <c r="CZ16" s="191">
        <f t="shared" si="27"/>
      </c>
      <c r="DA16" s="191">
        <f t="shared" si="27"/>
      </c>
      <c r="DB16" s="191">
        <f t="shared" si="27"/>
      </c>
      <c r="DC16" s="191">
        <f t="shared" si="27"/>
      </c>
      <c r="DD16" s="191">
        <f t="shared" si="27"/>
      </c>
      <c r="DE16" s="191">
        <f t="shared" si="28"/>
      </c>
      <c r="DF16" s="191">
        <f t="shared" si="28"/>
      </c>
      <c r="DG16" s="191">
        <f t="shared" si="28"/>
      </c>
      <c r="DH16" s="191">
        <f t="shared" si="28"/>
      </c>
      <c r="DI16" s="191">
        <f t="shared" si="28"/>
      </c>
      <c r="DJ16" s="191">
        <f t="shared" si="28"/>
      </c>
      <c r="DK16" s="191">
        <f t="shared" si="28"/>
      </c>
      <c r="DL16" s="191">
        <f t="shared" si="28"/>
      </c>
      <c r="DM16" s="191">
        <f t="shared" si="28"/>
      </c>
      <c r="DN16" s="191">
        <f t="shared" si="28"/>
      </c>
      <c r="DO16" s="192">
        <f t="shared" si="28"/>
      </c>
      <c r="DP16" s="164">
        <f t="shared" si="36"/>
        <v>0</v>
      </c>
      <c r="DQ16" s="165"/>
      <c r="DR16" s="193">
        <f t="shared" si="37"/>
      </c>
      <c r="DS16" s="194">
        <f t="shared" si="38"/>
      </c>
      <c r="DT16" s="195">
        <f t="shared" si="39"/>
        <v>0</v>
      </c>
      <c r="DU16" s="196">
        <f t="shared" si="29"/>
        <v>0</v>
      </c>
      <c r="DV16" s="196">
        <f t="shared" si="29"/>
        <v>0</v>
      </c>
      <c r="DW16" s="302">
        <f t="shared" si="29"/>
        <v>0</v>
      </c>
      <c r="DX16" s="196">
        <f t="shared" si="29"/>
        <v>0</v>
      </c>
      <c r="DY16" s="196">
        <f t="shared" si="29"/>
        <v>0</v>
      </c>
      <c r="DZ16" s="196">
        <f t="shared" si="29"/>
        <v>0</v>
      </c>
      <c r="EA16" s="196">
        <f t="shared" si="29"/>
        <v>0</v>
      </c>
      <c r="EB16" s="196">
        <f t="shared" si="29"/>
        <v>0</v>
      </c>
      <c r="EC16" s="196">
        <f t="shared" si="29"/>
        <v>0</v>
      </c>
      <c r="ED16" s="196">
        <f t="shared" si="29"/>
        <v>0</v>
      </c>
      <c r="EE16" s="196">
        <f t="shared" si="29"/>
        <v>0</v>
      </c>
      <c r="EF16" s="196">
        <f t="shared" si="29"/>
        <v>0</v>
      </c>
      <c r="EG16" s="196">
        <f t="shared" si="29"/>
        <v>0</v>
      </c>
      <c r="EH16" s="196">
        <f t="shared" si="29"/>
        <v>0</v>
      </c>
      <c r="EI16" s="196">
        <f t="shared" si="29"/>
        <v>0</v>
      </c>
      <c r="EJ16" s="196">
        <f t="shared" si="29"/>
        <v>0</v>
      </c>
      <c r="EK16" s="196">
        <f t="shared" si="30"/>
        <v>0</v>
      </c>
      <c r="EL16" s="196">
        <f t="shared" si="30"/>
        <v>0</v>
      </c>
      <c r="EM16" s="196">
        <f t="shared" si="30"/>
        <v>0</v>
      </c>
      <c r="EN16" s="196">
        <f t="shared" si="30"/>
        <v>0</v>
      </c>
      <c r="EO16" s="196">
        <f t="shared" si="30"/>
        <v>0</v>
      </c>
      <c r="EP16" s="196">
        <f t="shared" si="30"/>
        <v>0</v>
      </c>
      <c r="EQ16" s="196">
        <f t="shared" si="30"/>
        <v>0</v>
      </c>
      <c r="ER16" s="196">
        <f t="shared" si="30"/>
        <v>0</v>
      </c>
      <c r="ES16" s="196">
        <f t="shared" si="30"/>
        <v>0</v>
      </c>
      <c r="ET16" s="196">
        <f t="shared" si="30"/>
        <v>0</v>
      </c>
      <c r="EU16" s="196">
        <f t="shared" si="30"/>
        <v>0</v>
      </c>
      <c r="EV16" s="196">
        <f t="shared" si="30"/>
        <v>0</v>
      </c>
      <c r="EW16" s="196">
        <f t="shared" si="30"/>
        <v>0</v>
      </c>
      <c r="EX16" s="197">
        <f t="shared" si="30"/>
        <v>0</v>
      </c>
      <c r="FC16" s="1" t="s">
        <v>64</v>
      </c>
      <c r="FD16" s="7">
        <v>7</v>
      </c>
      <c r="FF16" s="198">
        <f t="shared" si="42"/>
        <v>2024</v>
      </c>
      <c r="FG16" s="172">
        <f t="shared" si="40"/>
        <v>45292</v>
      </c>
    </row>
    <row r="17" spans="2:163" ht="20.25" customHeight="1" thickBot="1">
      <c r="B17" s="1">
        <v>7</v>
      </c>
      <c r="C17" s="199">
        <f t="shared" si="21"/>
      </c>
      <c r="D17" s="200">
        <f t="shared" si="41"/>
      </c>
      <c r="E17" s="201"/>
      <c r="F17" s="202"/>
      <c r="G17" s="202"/>
      <c r="H17" s="203"/>
      <c r="I17" s="204"/>
      <c r="J17" s="205"/>
      <c r="K17" s="206"/>
      <c r="L17" s="207"/>
      <c r="M17" s="206"/>
      <c r="N17" s="207"/>
      <c r="O17" s="206"/>
      <c r="P17" s="207"/>
      <c r="Q17" s="206"/>
      <c r="R17" s="207"/>
      <c r="S17" s="206"/>
      <c r="T17" s="207"/>
      <c r="U17" s="206"/>
      <c r="V17" s="208"/>
      <c r="W17" s="183"/>
      <c r="X17" s="184">
        <f t="shared" si="31"/>
        <v>0</v>
      </c>
      <c r="Y17" s="184">
        <f t="shared" si="22"/>
        <v>0</v>
      </c>
      <c r="Z17" s="184">
        <f t="shared" si="22"/>
        <v>0</v>
      </c>
      <c r="AA17" s="184">
        <f t="shared" si="22"/>
        <v>0</v>
      </c>
      <c r="AB17" s="184">
        <f t="shared" si="22"/>
        <v>0</v>
      </c>
      <c r="AC17" s="184">
        <f t="shared" si="22"/>
        <v>0</v>
      </c>
      <c r="AD17" s="184">
        <f t="shared" si="22"/>
        <v>0</v>
      </c>
      <c r="AE17" s="184">
        <f t="shared" si="22"/>
        <v>0</v>
      </c>
      <c r="AF17" s="184">
        <f t="shared" si="22"/>
        <v>0</v>
      </c>
      <c r="AG17" s="184">
        <f t="shared" si="22"/>
        <v>0</v>
      </c>
      <c r="AH17" s="184">
        <f t="shared" si="22"/>
        <v>0</v>
      </c>
      <c r="AI17" s="184">
        <f t="shared" si="22"/>
        <v>0</v>
      </c>
      <c r="AJ17" s="184">
        <f t="shared" si="22"/>
        <v>0</v>
      </c>
      <c r="AK17" s="184">
        <f t="shared" si="22"/>
        <v>0</v>
      </c>
      <c r="AL17" s="184">
        <f t="shared" si="22"/>
        <v>0</v>
      </c>
      <c r="AM17" s="184">
        <f t="shared" si="22"/>
        <v>0</v>
      </c>
      <c r="AN17" s="184">
        <f t="shared" si="22"/>
        <v>0</v>
      </c>
      <c r="AO17" s="184">
        <f t="shared" si="23"/>
        <v>0</v>
      </c>
      <c r="AP17" s="184">
        <f t="shared" si="23"/>
        <v>0</v>
      </c>
      <c r="AQ17" s="184">
        <f t="shared" si="23"/>
        <v>0</v>
      </c>
      <c r="AR17" s="184">
        <f t="shared" si="23"/>
        <v>0</v>
      </c>
      <c r="AS17" s="184">
        <f t="shared" si="23"/>
        <v>0</v>
      </c>
      <c r="AT17" s="184">
        <f t="shared" si="23"/>
        <v>0</v>
      </c>
      <c r="AU17" s="184">
        <f t="shared" si="23"/>
        <v>0</v>
      </c>
      <c r="AV17" s="184">
        <f t="shared" si="23"/>
        <v>0</v>
      </c>
      <c r="AW17" s="184">
        <f t="shared" si="23"/>
        <v>0</v>
      </c>
      <c r="AX17" s="184">
        <f t="shared" si="23"/>
        <v>0</v>
      </c>
      <c r="AY17" s="184">
        <f t="shared" si="23"/>
        <v>0</v>
      </c>
      <c r="AZ17" s="184">
        <f t="shared" si="23"/>
        <v>0</v>
      </c>
      <c r="BA17" s="184">
        <f t="shared" si="23"/>
        <v>0</v>
      </c>
      <c r="BB17" s="185">
        <f t="shared" si="23"/>
        <v>0</v>
      </c>
      <c r="BC17" s="209">
        <f t="shared" si="32"/>
        <v>0</v>
      </c>
      <c r="BD17" s="187">
        <f t="shared" si="33"/>
        <v>0</v>
      </c>
      <c r="BE17" s="187">
        <f t="shared" si="24"/>
        <v>0</v>
      </c>
      <c r="BF17" s="187">
        <f t="shared" si="24"/>
        <v>0</v>
      </c>
      <c r="BG17" s="187">
        <f t="shared" si="24"/>
        <v>0</v>
      </c>
      <c r="BH17" s="187">
        <f t="shared" si="24"/>
        <v>0</v>
      </c>
      <c r="BI17" s="187">
        <f t="shared" si="24"/>
        <v>0</v>
      </c>
      <c r="BJ17" s="187">
        <f t="shared" si="24"/>
        <v>0</v>
      </c>
      <c r="BK17" s="187">
        <f t="shared" si="24"/>
        <v>0</v>
      </c>
      <c r="BL17" s="187">
        <f t="shared" si="24"/>
        <v>0</v>
      </c>
      <c r="BM17" s="187">
        <f t="shared" si="24"/>
        <v>0</v>
      </c>
      <c r="BN17" s="187">
        <f t="shared" si="24"/>
        <v>0</v>
      </c>
      <c r="BO17" s="187">
        <f t="shared" si="24"/>
        <v>0</v>
      </c>
      <c r="BP17" s="187">
        <f t="shared" si="24"/>
        <v>0</v>
      </c>
      <c r="BQ17" s="187">
        <f t="shared" si="24"/>
        <v>0</v>
      </c>
      <c r="BR17" s="187">
        <f t="shared" si="24"/>
        <v>0</v>
      </c>
      <c r="BS17" s="187">
        <f t="shared" si="24"/>
        <v>0</v>
      </c>
      <c r="BT17" s="187">
        <f t="shared" si="24"/>
        <v>0</v>
      </c>
      <c r="BU17" s="187">
        <f t="shared" si="25"/>
        <v>0</v>
      </c>
      <c r="BV17" s="187">
        <f t="shared" si="25"/>
        <v>0</v>
      </c>
      <c r="BW17" s="187">
        <f t="shared" si="25"/>
        <v>0</v>
      </c>
      <c r="BX17" s="187">
        <f t="shared" si="25"/>
        <v>0</v>
      </c>
      <c r="BY17" s="187">
        <f t="shared" si="25"/>
        <v>0</v>
      </c>
      <c r="BZ17" s="187">
        <f t="shared" si="25"/>
        <v>0</v>
      </c>
      <c r="CA17" s="187">
        <f t="shared" si="25"/>
        <v>0</v>
      </c>
      <c r="CB17" s="187">
        <f t="shared" si="25"/>
        <v>0</v>
      </c>
      <c r="CC17" s="187">
        <f t="shared" si="25"/>
        <v>0</v>
      </c>
      <c r="CD17" s="187">
        <f t="shared" si="25"/>
        <v>0</v>
      </c>
      <c r="CE17" s="187">
        <f t="shared" si="25"/>
        <v>0</v>
      </c>
      <c r="CF17" s="187">
        <f t="shared" si="25"/>
        <v>0</v>
      </c>
      <c r="CG17" s="187">
        <f t="shared" si="25"/>
        <v>0</v>
      </c>
      <c r="CH17" s="188">
        <f t="shared" si="25"/>
        <v>0</v>
      </c>
      <c r="CI17" s="189">
        <f t="shared" si="34"/>
        <v>0</v>
      </c>
      <c r="CJ17" s="190">
        <v>9</v>
      </c>
      <c r="CK17" s="191">
        <f t="shared" si="35"/>
      </c>
      <c r="CL17" s="191">
        <f t="shared" si="26"/>
      </c>
      <c r="CM17" s="191">
        <f t="shared" si="26"/>
      </c>
      <c r="CN17" s="191">
        <f t="shared" si="26"/>
      </c>
      <c r="CO17" s="191">
        <f t="shared" si="27"/>
      </c>
      <c r="CP17" s="191">
        <f t="shared" si="27"/>
      </c>
      <c r="CQ17" s="191">
        <f t="shared" si="27"/>
      </c>
      <c r="CR17" s="191">
        <f t="shared" si="27"/>
      </c>
      <c r="CS17" s="191">
        <f t="shared" si="27"/>
      </c>
      <c r="CT17" s="191">
        <f t="shared" si="27"/>
      </c>
      <c r="CU17" s="191">
        <f t="shared" si="27"/>
      </c>
      <c r="CV17" s="191">
        <f t="shared" si="27"/>
      </c>
      <c r="CW17" s="191">
        <f t="shared" si="27"/>
      </c>
      <c r="CX17" s="191">
        <f t="shared" si="27"/>
      </c>
      <c r="CY17" s="191">
        <f t="shared" si="27"/>
      </c>
      <c r="CZ17" s="191">
        <f t="shared" si="27"/>
      </c>
      <c r="DA17" s="191">
        <f t="shared" si="27"/>
      </c>
      <c r="DB17" s="191">
        <f t="shared" si="27"/>
      </c>
      <c r="DC17" s="191">
        <f t="shared" si="27"/>
      </c>
      <c r="DD17" s="191">
        <f t="shared" si="27"/>
      </c>
      <c r="DE17" s="191">
        <f t="shared" si="28"/>
      </c>
      <c r="DF17" s="191">
        <f t="shared" si="28"/>
      </c>
      <c r="DG17" s="191">
        <f t="shared" si="28"/>
      </c>
      <c r="DH17" s="191">
        <f t="shared" si="28"/>
      </c>
      <c r="DI17" s="191">
        <f t="shared" si="28"/>
      </c>
      <c r="DJ17" s="191">
        <f t="shared" si="28"/>
      </c>
      <c r="DK17" s="191">
        <f t="shared" si="28"/>
      </c>
      <c r="DL17" s="191">
        <f t="shared" si="28"/>
      </c>
      <c r="DM17" s="191">
        <f t="shared" si="28"/>
      </c>
      <c r="DN17" s="191">
        <f t="shared" si="28"/>
      </c>
      <c r="DO17" s="192">
        <f t="shared" si="28"/>
      </c>
      <c r="DP17" s="164">
        <f t="shared" si="36"/>
        <v>0</v>
      </c>
      <c r="DQ17" s="165"/>
      <c r="DR17" s="210">
        <f t="shared" si="37"/>
      </c>
      <c r="DS17" s="211">
        <f t="shared" si="38"/>
      </c>
      <c r="DT17" s="212">
        <f t="shared" si="39"/>
        <v>0</v>
      </c>
      <c r="DU17" s="213">
        <f t="shared" si="29"/>
        <v>0</v>
      </c>
      <c r="DV17" s="213">
        <f t="shared" si="29"/>
        <v>0</v>
      </c>
      <c r="DW17" s="303">
        <f t="shared" si="29"/>
        <v>0</v>
      </c>
      <c r="DX17" s="213">
        <f t="shared" si="29"/>
        <v>0</v>
      </c>
      <c r="DY17" s="213">
        <f t="shared" si="29"/>
        <v>0</v>
      </c>
      <c r="DZ17" s="213">
        <f t="shared" si="29"/>
        <v>0</v>
      </c>
      <c r="EA17" s="213">
        <f t="shared" si="29"/>
        <v>0</v>
      </c>
      <c r="EB17" s="213">
        <f t="shared" si="29"/>
        <v>0</v>
      </c>
      <c r="EC17" s="213">
        <f t="shared" si="29"/>
        <v>0</v>
      </c>
      <c r="ED17" s="213">
        <f t="shared" si="29"/>
        <v>0</v>
      </c>
      <c r="EE17" s="213">
        <f t="shared" si="29"/>
        <v>0</v>
      </c>
      <c r="EF17" s="213">
        <f t="shared" si="29"/>
        <v>0</v>
      </c>
      <c r="EG17" s="213">
        <f t="shared" si="29"/>
        <v>0</v>
      </c>
      <c r="EH17" s="213">
        <f t="shared" si="29"/>
        <v>0</v>
      </c>
      <c r="EI17" s="213">
        <f t="shared" si="29"/>
        <v>0</v>
      </c>
      <c r="EJ17" s="213">
        <f t="shared" si="29"/>
        <v>0</v>
      </c>
      <c r="EK17" s="213">
        <f t="shared" si="30"/>
        <v>0</v>
      </c>
      <c r="EL17" s="213">
        <f t="shared" si="30"/>
        <v>0</v>
      </c>
      <c r="EM17" s="213">
        <f t="shared" si="30"/>
        <v>0</v>
      </c>
      <c r="EN17" s="213">
        <f t="shared" si="30"/>
        <v>0</v>
      </c>
      <c r="EO17" s="213">
        <f t="shared" si="30"/>
        <v>0</v>
      </c>
      <c r="EP17" s="213">
        <f t="shared" si="30"/>
        <v>0</v>
      </c>
      <c r="EQ17" s="213">
        <f t="shared" si="30"/>
        <v>0</v>
      </c>
      <c r="ER17" s="213">
        <f t="shared" si="30"/>
        <v>0</v>
      </c>
      <c r="ES17" s="213">
        <f t="shared" si="30"/>
        <v>0</v>
      </c>
      <c r="ET17" s="213">
        <f t="shared" si="30"/>
        <v>0</v>
      </c>
      <c r="EU17" s="213">
        <f t="shared" si="30"/>
        <v>0</v>
      </c>
      <c r="EV17" s="213">
        <f t="shared" si="30"/>
        <v>0</v>
      </c>
      <c r="EW17" s="213">
        <f t="shared" si="30"/>
        <v>0</v>
      </c>
      <c r="EX17" s="214">
        <f t="shared" si="30"/>
        <v>0</v>
      </c>
      <c r="FC17" s="1" t="s">
        <v>65</v>
      </c>
      <c r="FD17" s="7">
        <v>8</v>
      </c>
      <c r="FF17" s="198">
        <f t="shared" si="42"/>
        <v>2025</v>
      </c>
      <c r="FG17" s="172">
        <f t="shared" si="40"/>
        <v>45658</v>
      </c>
    </row>
    <row r="18" spans="2:163" ht="16.5" thickBot="1">
      <c r="B18" s="1">
        <v>8</v>
      </c>
      <c r="C18" s="215">
        <f t="shared" si="21"/>
      </c>
      <c r="D18" s="216">
        <f t="shared" si="41"/>
      </c>
      <c r="E18" s="217"/>
      <c r="F18" s="218"/>
      <c r="G18" s="218"/>
      <c r="H18" s="219"/>
      <c r="I18" s="220">
        <f>SUM(I11:I17)</f>
        <v>0</v>
      </c>
      <c r="J18" s="221">
        <f aca="true" t="shared" si="43" ref="J18:V18">SUM(J11:J17)</f>
        <v>0</v>
      </c>
      <c r="K18" s="222">
        <f t="shared" si="43"/>
        <v>0</v>
      </c>
      <c r="L18" s="223">
        <f t="shared" si="43"/>
        <v>0</v>
      </c>
      <c r="M18" s="222">
        <f t="shared" si="43"/>
        <v>0</v>
      </c>
      <c r="N18" s="223">
        <f t="shared" si="43"/>
        <v>0</v>
      </c>
      <c r="O18" s="222">
        <f t="shared" si="43"/>
        <v>0</v>
      </c>
      <c r="P18" s="223">
        <f t="shared" si="43"/>
        <v>0</v>
      </c>
      <c r="Q18" s="222">
        <f t="shared" si="43"/>
        <v>0</v>
      </c>
      <c r="R18" s="223">
        <f t="shared" si="43"/>
        <v>0</v>
      </c>
      <c r="S18" s="222">
        <f t="shared" si="43"/>
        <v>0</v>
      </c>
      <c r="T18" s="223">
        <f t="shared" si="43"/>
        <v>0</v>
      </c>
      <c r="U18" s="222">
        <f t="shared" si="43"/>
        <v>0</v>
      </c>
      <c r="V18" s="224">
        <f t="shared" si="43"/>
        <v>0</v>
      </c>
      <c r="W18" s="225"/>
      <c r="X18" s="226">
        <f aca="true" t="shared" si="44" ref="X18:CI18">SUM(X11:X17)</f>
        <v>0</v>
      </c>
      <c r="Y18" s="227">
        <f t="shared" si="44"/>
        <v>0</v>
      </c>
      <c r="Z18" s="227">
        <f t="shared" si="44"/>
        <v>0</v>
      </c>
      <c r="AA18" s="227">
        <f t="shared" si="44"/>
        <v>0</v>
      </c>
      <c r="AB18" s="227">
        <f t="shared" si="44"/>
        <v>0</v>
      </c>
      <c r="AC18" s="227">
        <f t="shared" si="44"/>
        <v>0</v>
      </c>
      <c r="AD18" s="227">
        <f t="shared" si="44"/>
        <v>0</v>
      </c>
      <c r="AE18" s="227">
        <f t="shared" si="44"/>
        <v>0</v>
      </c>
      <c r="AF18" s="227">
        <f t="shared" si="44"/>
        <v>0</v>
      </c>
      <c r="AG18" s="227">
        <f t="shared" si="44"/>
        <v>0</v>
      </c>
      <c r="AH18" s="227">
        <f t="shared" si="44"/>
        <v>0</v>
      </c>
      <c r="AI18" s="227">
        <f t="shared" si="44"/>
        <v>0</v>
      </c>
      <c r="AJ18" s="227">
        <f t="shared" si="44"/>
        <v>0</v>
      </c>
      <c r="AK18" s="227">
        <f t="shared" si="44"/>
        <v>0</v>
      </c>
      <c r="AL18" s="227">
        <f t="shared" si="44"/>
        <v>0</v>
      </c>
      <c r="AM18" s="227">
        <f t="shared" si="44"/>
        <v>0</v>
      </c>
      <c r="AN18" s="227">
        <f t="shared" si="44"/>
        <v>0</v>
      </c>
      <c r="AO18" s="227">
        <f t="shared" si="44"/>
        <v>0</v>
      </c>
      <c r="AP18" s="227">
        <f t="shared" si="44"/>
        <v>0</v>
      </c>
      <c r="AQ18" s="227">
        <f t="shared" si="44"/>
        <v>0</v>
      </c>
      <c r="AR18" s="227">
        <f t="shared" si="44"/>
        <v>0</v>
      </c>
      <c r="AS18" s="227">
        <f t="shared" si="44"/>
        <v>0</v>
      </c>
      <c r="AT18" s="227">
        <f t="shared" si="44"/>
        <v>0</v>
      </c>
      <c r="AU18" s="227">
        <f t="shared" si="44"/>
        <v>0</v>
      </c>
      <c r="AV18" s="227">
        <f t="shared" si="44"/>
        <v>0</v>
      </c>
      <c r="AW18" s="227">
        <f t="shared" si="44"/>
        <v>0</v>
      </c>
      <c r="AX18" s="227">
        <f t="shared" si="44"/>
        <v>0</v>
      </c>
      <c r="AY18" s="227">
        <f t="shared" si="44"/>
        <v>0</v>
      </c>
      <c r="AZ18" s="227">
        <f t="shared" si="44"/>
        <v>0</v>
      </c>
      <c r="BA18" s="227">
        <f t="shared" si="44"/>
        <v>0</v>
      </c>
      <c r="BB18" s="227">
        <f t="shared" si="44"/>
        <v>0</v>
      </c>
      <c r="BC18" s="227">
        <f t="shared" si="44"/>
        <v>0</v>
      </c>
      <c r="BD18" s="228">
        <f t="shared" si="44"/>
        <v>0</v>
      </c>
      <c r="BE18" s="228">
        <f t="shared" si="44"/>
        <v>0</v>
      </c>
      <c r="BF18" s="228">
        <f t="shared" si="44"/>
        <v>0</v>
      </c>
      <c r="BG18" s="228">
        <f t="shared" si="44"/>
        <v>0</v>
      </c>
      <c r="BH18" s="228">
        <f t="shared" si="44"/>
        <v>0</v>
      </c>
      <c r="BI18" s="228">
        <f t="shared" si="44"/>
        <v>0</v>
      </c>
      <c r="BJ18" s="228">
        <f t="shared" si="44"/>
        <v>0</v>
      </c>
      <c r="BK18" s="228">
        <f t="shared" si="44"/>
        <v>0</v>
      </c>
      <c r="BL18" s="228">
        <f t="shared" si="44"/>
        <v>0</v>
      </c>
      <c r="BM18" s="228">
        <f t="shared" si="44"/>
        <v>0</v>
      </c>
      <c r="BN18" s="228">
        <f t="shared" si="44"/>
        <v>0</v>
      </c>
      <c r="BO18" s="228">
        <f t="shared" si="44"/>
        <v>0</v>
      </c>
      <c r="BP18" s="228">
        <f t="shared" si="44"/>
        <v>0</v>
      </c>
      <c r="BQ18" s="228">
        <f t="shared" si="44"/>
        <v>0</v>
      </c>
      <c r="BR18" s="228">
        <f t="shared" si="44"/>
        <v>0</v>
      </c>
      <c r="BS18" s="228">
        <f t="shared" si="44"/>
        <v>0</v>
      </c>
      <c r="BT18" s="228">
        <f t="shared" si="44"/>
        <v>0</v>
      </c>
      <c r="BU18" s="228">
        <f t="shared" si="44"/>
        <v>0</v>
      </c>
      <c r="BV18" s="228">
        <f t="shared" si="44"/>
        <v>0</v>
      </c>
      <c r="BW18" s="228">
        <f t="shared" si="44"/>
        <v>0</v>
      </c>
      <c r="BX18" s="228">
        <f t="shared" si="44"/>
        <v>0</v>
      </c>
      <c r="BY18" s="228">
        <f t="shared" si="44"/>
        <v>0</v>
      </c>
      <c r="BZ18" s="228">
        <f t="shared" si="44"/>
        <v>0</v>
      </c>
      <c r="CA18" s="228">
        <f t="shared" si="44"/>
        <v>0</v>
      </c>
      <c r="CB18" s="228">
        <f t="shared" si="44"/>
        <v>0</v>
      </c>
      <c r="CC18" s="228">
        <f t="shared" si="44"/>
        <v>0</v>
      </c>
      <c r="CD18" s="228">
        <f t="shared" si="44"/>
        <v>0</v>
      </c>
      <c r="CE18" s="228">
        <f t="shared" si="44"/>
        <v>0</v>
      </c>
      <c r="CF18" s="228">
        <f t="shared" si="44"/>
        <v>0</v>
      </c>
      <c r="CG18" s="228">
        <f t="shared" si="44"/>
        <v>0</v>
      </c>
      <c r="CH18" s="228">
        <f t="shared" si="44"/>
        <v>0</v>
      </c>
      <c r="CI18" s="227">
        <f t="shared" si="44"/>
        <v>0</v>
      </c>
      <c r="CJ18" s="227"/>
      <c r="CK18" s="227">
        <f aca="true" t="shared" si="45" ref="CK18:DO18">SUM(CK11:CK17)</f>
        <v>0</v>
      </c>
      <c r="CL18" s="227">
        <f t="shared" si="45"/>
        <v>0</v>
      </c>
      <c r="CM18" s="227">
        <f t="shared" si="45"/>
        <v>0</v>
      </c>
      <c r="CN18" s="227">
        <f t="shared" si="45"/>
        <v>0</v>
      </c>
      <c r="CO18" s="227">
        <f t="shared" si="45"/>
        <v>0</v>
      </c>
      <c r="CP18" s="227">
        <f t="shared" si="45"/>
        <v>0</v>
      </c>
      <c r="CQ18" s="227">
        <f t="shared" si="45"/>
        <v>0</v>
      </c>
      <c r="CR18" s="227">
        <f t="shared" si="45"/>
        <v>0</v>
      </c>
      <c r="CS18" s="227">
        <f t="shared" si="45"/>
        <v>0</v>
      </c>
      <c r="CT18" s="227">
        <f t="shared" si="45"/>
        <v>0</v>
      </c>
      <c r="CU18" s="227">
        <f t="shared" si="45"/>
        <v>0</v>
      </c>
      <c r="CV18" s="227">
        <f t="shared" si="45"/>
        <v>0</v>
      </c>
      <c r="CW18" s="227">
        <f t="shared" si="45"/>
        <v>0</v>
      </c>
      <c r="CX18" s="227">
        <f t="shared" si="45"/>
        <v>0</v>
      </c>
      <c r="CY18" s="227">
        <f t="shared" si="45"/>
        <v>0</v>
      </c>
      <c r="CZ18" s="227">
        <f t="shared" si="45"/>
        <v>0</v>
      </c>
      <c r="DA18" s="227">
        <f t="shared" si="45"/>
        <v>0</v>
      </c>
      <c r="DB18" s="227">
        <f t="shared" si="45"/>
        <v>0</v>
      </c>
      <c r="DC18" s="227">
        <f t="shared" si="45"/>
        <v>0</v>
      </c>
      <c r="DD18" s="227">
        <f t="shared" si="45"/>
        <v>0</v>
      </c>
      <c r="DE18" s="227">
        <f t="shared" si="45"/>
        <v>0</v>
      </c>
      <c r="DF18" s="227">
        <f t="shared" si="45"/>
        <v>0</v>
      </c>
      <c r="DG18" s="227">
        <f t="shared" si="45"/>
        <v>0</v>
      </c>
      <c r="DH18" s="227">
        <f t="shared" si="45"/>
        <v>0</v>
      </c>
      <c r="DI18" s="227">
        <f t="shared" si="45"/>
        <v>0</v>
      </c>
      <c r="DJ18" s="227">
        <f t="shared" si="45"/>
        <v>0</v>
      </c>
      <c r="DK18" s="227">
        <f t="shared" si="45"/>
        <v>0</v>
      </c>
      <c r="DL18" s="227">
        <f t="shared" si="45"/>
        <v>0</v>
      </c>
      <c r="DM18" s="227">
        <f t="shared" si="45"/>
        <v>0</v>
      </c>
      <c r="DN18" s="227">
        <f t="shared" si="45"/>
        <v>0</v>
      </c>
      <c r="DO18" s="229">
        <f t="shared" si="45"/>
        <v>0</v>
      </c>
      <c r="DP18" s="164">
        <f t="shared" si="36"/>
        <v>0</v>
      </c>
      <c r="DQ18" s="165"/>
      <c r="DR18" s="413" t="s">
        <v>66</v>
      </c>
      <c r="DS18" s="414"/>
      <c r="DT18" s="226">
        <f>SUM(DT11:DT17)</f>
        <v>0</v>
      </c>
      <c r="DU18" s="227">
        <f aca="true" t="shared" si="46" ref="DU18:EX18">SUM(DU11:DU17)</f>
        <v>0</v>
      </c>
      <c r="DV18" s="227">
        <f t="shared" si="46"/>
        <v>0</v>
      </c>
      <c r="DW18" s="304">
        <f t="shared" si="46"/>
        <v>0</v>
      </c>
      <c r="DX18" s="227">
        <f t="shared" si="46"/>
        <v>0</v>
      </c>
      <c r="DY18" s="227">
        <f t="shared" si="46"/>
        <v>0</v>
      </c>
      <c r="DZ18" s="227">
        <f t="shared" si="46"/>
        <v>0</v>
      </c>
      <c r="EA18" s="227">
        <f t="shared" si="46"/>
        <v>0</v>
      </c>
      <c r="EB18" s="227">
        <f t="shared" si="46"/>
        <v>0</v>
      </c>
      <c r="EC18" s="227">
        <f t="shared" si="46"/>
        <v>0</v>
      </c>
      <c r="ED18" s="227">
        <f t="shared" si="46"/>
        <v>0</v>
      </c>
      <c r="EE18" s="227">
        <f t="shared" si="46"/>
        <v>0</v>
      </c>
      <c r="EF18" s="227">
        <f t="shared" si="46"/>
        <v>0</v>
      </c>
      <c r="EG18" s="227">
        <f t="shared" si="46"/>
        <v>0</v>
      </c>
      <c r="EH18" s="227">
        <f t="shared" si="46"/>
        <v>0</v>
      </c>
      <c r="EI18" s="227">
        <f t="shared" si="46"/>
        <v>0</v>
      </c>
      <c r="EJ18" s="227">
        <f t="shared" si="46"/>
        <v>0</v>
      </c>
      <c r="EK18" s="227">
        <f t="shared" si="46"/>
        <v>0</v>
      </c>
      <c r="EL18" s="227">
        <f t="shared" si="46"/>
        <v>0</v>
      </c>
      <c r="EM18" s="227">
        <f t="shared" si="46"/>
        <v>0</v>
      </c>
      <c r="EN18" s="227">
        <f t="shared" si="46"/>
        <v>0</v>
      </c>
      <c r="EO18" s="227">
        <f t="shared" si="46"/>
        <v>0</v>
      </c>
      <c r="EP18" s="227">
        <f t="shared" si="46"/>
        <v>0</v>
      </c>
      <c r="EQ18" s="227">
        <f t="shared" si="46"/>
        <v>0</v>
      </c>
      <c r="ER18" s="227">
        <f t="shared" si="46"/>
        <v>0</v>
      </c>
      <c r="ES18" s="227">
        <f t="shared" si="46"/>
        <v>0</v>
      </c>
      <c r="ET18" s="227">
        <f t="shared" si="46"/>
        <v>0</v>
      </c>
      <c r="EU18" s="227">
        <f t="shared" si="46"/>
        <v>0</v>
      </c>
      <c r="EV18" s="227">
        <f t="shared" si="46"/>
        <v>0</v>
      </c>
      <c r="EW18" s="227">
        <f t="shared" si="46"/>
        <v>0</v>
      </c>
      <c r="EX18" s="229">
        <f t="shared" si="46"/>
        <v>0</v>
      </c>
      <c r="FC18" s="1" t="s">
        <v>67</v>
      </c>
      <c r="FD18" s="7">
        <v>9</v>
      </c>
      <c r="FF18" s="198">
        <f t="shared" si="42"/>
        <v>2026</v>
      </c>
      <c r="FG18" s="172">
        <f t="shared" si="40"/>
        <v>46023</v>
      </c>
    </row>
    <row r="19" spans="2:160" s="230" customFormat="1" ht="15.75">
      <c r="B19" s="230">
        <v>9</v>
      </c>
      <c r="C19" s="231">
        <f t="shared" si="21"/>
      </c>
      <c r="D19" s="232"/>
      <c r="E19" s="233"/>
      <c r="F19" s="234"/>
      <c r="G19" s="234"/>
      <c r="H19" s="235"/>
      <c r="I19" s="236"/>
      <c r="J19" s="237"/>
      <c r="K19" s="238"/>
      <c r="L19" s="239"/>
      <c r="M19" s="238"/>
      <c r="N19" s="239"/>
      <c r="O19" s="238"/>
      <c r="P19" s="239"/>
      <c r="Q19" s="238"/>
      <c r="R19" s="239"/>
      <c r="S19" s="238"/>
      <c r="T19" s="239"/>
      <c r="U19" s="238"/>
      <c r="V19" s="240"/>
      <c r="W19" s="241"/>
      <c r="X19" s="233">
        <f aca="true" t="shared" si="47" ref="X19:AM30">IF(X$10="",0,(IF(AND(X$7&gt;=$F19,X$7&lt;=$G19),(IF(X$7&lt;&gt;"",HLOOKUP(X$10,$I$9:$V$30,$CJ19,0),0)),0)))</f>
        <v>0</v>
      </c>
      <c r="Y19" s="233">
        <f t="shared" si="47"/>
        <v>0</v>
      </c>
      <c r="Z19" s="233">
        <f t="shared" si="47"/>
        <v>0</v>
      </c>
      <c r="AA19" s="233">
        <f t="shared" si="47"/>
        <v>0</v>
      </c>
      <c r="AB19" s="233">
        <f t="shared" si="47"/>
        <v>0</v>
      </c>
      <c r="AC19" s="233">
        <f t="shared" si="47"/>
        <v>0</v>
      </c>
      <c r="AD19" s="233">
        <f t="shared" si="47"/>
        <v>0</v>
      </c>
      <c r="AE19" s="233">
        <f t="shared" si="47"/>
        <v>0</v>
      </c>
      <c r="AF19" s="233">
        <f t="shared" si="47"/>
        <v>0</v>
      </c>
      <c r="AG19" s="233">
        <f t="shared" si="47"/>
        <v>0</v>
      </c>
      <c r="AH19" s="233">
        <f t="shared" si="47"/>
        <v>0</v>
      </c>
      <c r="AI19" s="233">
        <f t="shared" si="47"/>
        <v>0</v>
      </c>
      <c r="AJ19" s="233">
        <f t="shared" si="47"/>
        <v>0</v>
      </c>
      <c r="AK19" s="233">
        <f t="shared" si="47"/>
        <v>0</v>
      </c>
      <c r="AL19" s="233">
        <f t="shared" si="47"/>
        <v>0</v>
      </c>
      <c r="AM19" s="233">
        <f t="shared" si="47"/>
        <v>0</v>
      </c>
      <c r="AN19" s="233">
        <f aca="true" t="shared" si="48" ref="AN19:BB30">IF(AN$10="",0,(IF(AND(AN$7&gt;=$F19,AN$7&lt;=$G19),(IF(AN$7&lt;&gt;"",HLOOKUP(AN$10,$I$9:$V$30,$CJ19,0),0)),0)))</f>
        <v>0</v>
      </c>
      <c r="AO19" s="233">
        <f t="shared" si="48"/>
        <v>0</v>
      </c>
      <c r="AP19" s="233">
        <f t="shared" si="48"/>
        <v>0</v>
      </c>
      <c r="AQ19" s="233">
        <f t="shared" si="48"/>
        <v>0</v>
      </c>
      <c r="AR19" s="233">
        <f t="shared" si="48"/>
        <v>0</v>
      </c>
      <c r="AS19" s="233">
        <f t="shared" si="48"/>
        <v>0</v>
      </c>
      <c r="AT19" s="233">
        <f t="shared" si="48"/>
        <v>0</v>
      </c>
      <c r="AU19" s="233">
        <f t="shared" si="48"/>
        <v>0</v>
      </c>
      <c r="AV19" s="233">
        <f t="shared" si="48"/>
        <v>0</v>
      </c>
      <c r="AW19" s="233">
        <f t="shared" si="48"/>
        <v>0</v>
      </c>
      <c r="AX19" s="233">
        <f t="shared" si="48"/>
        <v>0</v>
      </c>
      <c r="AY19" s="233">
        <f t="shared" si="48"/>
        <v>0</v>
      </c>
      <c r="AZ19" s="233">
        <f t="shared" si="48"/>
        <v>0</v>
      </c>
      <c r="BA19" s="233">
        <f t="shared" si="48"/>
        <v>0</v>
      </c>
      <c r="BB19" s="242">
        <f t="shared" si="48"/>
        <v>0</v>
      </c>
      <c r="BC19" s="242">
        <f aca="true" t="shared" si="49" ref="BC19:BC30">SUM(X19:BB19)</f>
        <v>0</v>
      </c>
      <c r="BD19" s="233">
        <f aca="true" t="shared" si="50" ref="BD19:BS30">IF(BD$10="",0,(IF(AND(BD$7&gt;=$F19,BD$7&lt;=$G19),(IF(BD$7&lt;&gt;"",HLOOKUP(BD$10,$I$9:$V$30,$CJ19,0),0)),0)))</f>
        <v>0</v>
      </c>
      <c r="BE19" s="233">
        <f t="shared" si="50"/>
        <v>0</v>
      </c>
      <c r="BF19" s="233">
        <f t="shared" si="50"/>
        <v>0</v>
      </c>
      <c r="BG19" s="233">
        <f t="shared" si="50"/>
        <v>0</v>
      </c>
      <c r="BH19" s="233">
        <f t="shared" si="50"/>
        <v>0</v>
      </c>
      <c r="BI19" s="233">
        <f t="shared" si="50"/>
        <v>0</v>
      </c>
      <c r="BJ19" s="233">
        <f t="shared" si="50"/>
        <v>0</v>
      </c>
      <c r="BK19" s="233">
        <f t="shared" si="50"/>
        <v>0</v>
      </c>
      <c r="BL19" s="233">
        <f t="shared" si="50"/>
        <v>0</v>
      </c>
      <c r="BM19" s="233">
        <f t="shared" si="50"/>
        <v>0</v>
      </c>
      <c r="BN19" s="233">
        <f t="shared" si="50"/>
        <v>0</v>
      </c>
      <c r="BO19" s="233">
        <f t="shared" si="50"/>
        <v>0</v>
      </c>
      <c r="BP19" s="233">
        <f t="shared" si="50"/>
        <v>0</v>
      </c>
      <c r="BQ19" s="233">
        <f t="shared" si="50"/>
        <v>0</v>
      </c>
      <c r="BR19" s="233">
        <f t="shared" si="50"/>
        <v>0</v>
      </c>
      <c r="BS19" s="233">
        <f t="shared" si="50"/>
        <v>0</v>
      </c>
      <c r="BT19" s="233">
        <f aca="true" t="shared" si="51" ref="BT19:CH30">IF(BT$10="",0,(IF(AND(BT$7&gt;=$F19,BT$7&lt;=$G19),(IF(BT$7&lt;&gt;"",HLOOKUP(BT$10,$I$9:$V$30,$CJ19,0),0)),0)))</f>
        <v>0</v>
      </c>
      <c r="BU19" s="233">
        <f t="shared" si="51"/>
        <v>0</v>
      </c>
      <c r="BV19" s="233">
        <f t="shared" si="51"/>
        <v>0</v>
      </c>
      <c r="BW19" s="233">
        <f t="shared" si="51"/>
        <v>0</v>
      </c>
      <c r="BX19" s="233">
        <f t="shared" si="51"/>
        <v>0</v>
      </c>
      <c r="BY19" s="233">
        <f t="shared" si="51"/>
        <v>0</v>
      </c>
      <c r="BZ19" s="233">
        <f t="shared" si="51"/>
        <v>0</v>
      </c>
      <c r="CA19" s="233">
        <f t="shared" si="51"/>
        <v>0</v>
      </c>
      <c r="CB19" s="233">
        <f t="shared" si="51"/>
        <v>0</v>
      </c>
      <c r="CC19" s="233">
        <f t="shared" si="51"/>
        <v>0</v>
      </c>
      <c r="CD19" s="233">
        <f t="shared" si="51"/>
        <v>0</v>
      </c>
      <c r="CE19" s="233">
        <f t="shared" si="51"/>
        <v>0</v>
      </c>
      <c r="CF19" s="233">
        <f t="shared" si="51"/>
        <v>0</v>
      </c>
      <c r="CG19" s="233">
        <f t="shared" si="51"/>
        <v>0</v>
      </c>
      <c r="CH19" s="242">
        <f t="shared" si="51"/>
        <v>0</v>
      </c>
      <c r="CI19" s="242">
        <f t="shared" si="34"/>
        <v>0</v>
      </c>
      <c r="CJ19" s="242">
        <v>11</v>
      </c>
      <c r="CK19" s="191">
        <f aca="true" t="shared" si="52" ref="CK19:CZ30">IF((ISERROR((IF(OR(CK$9="CmtGÜNDÜZ",CK$9="PazGÜNDÜZ"),(HLOOKUP(CK$9,$I$9:$V$30,$CJ19,0)),"")+IF(OR(CK$9="CmtGÜNDÜZ",CK$9="PazGÜNDÜZ"),(HLOOKUP(CK$10,$I$9:$V$30,$CJ19,0)),"")))),0,(IF(OR(CK$9="CmtGÜNDÜZ",CK$9="PazGÜNDÜZ"),(HLOOKUP(CK$9,$I$9:$V$30,$CJ19,0)),"")+IF(OR(CK$9="CmtGÜNDÜZ",CK$9="PazGÜNDÜZ"),(HLOOKUP(CK$10,$I$9:$V$30,$CJ19,0)),"")))</f>
        <v>0</v>
      </c>
      <c r="CL19" s="191">
        <f t="shared" si="52"/>
        <v>0</v>
      </c>
      <c r="CM19" s="191">
        <f t="shared" si="52"/>
        <v>0</v>
      </c>
      <c r="CN19" s="191">
        <f t="shared" si="52"/>
        <v>0</v>
      </c>
      <c r="CO19" s="191">
        <f t="shared" si="52"/>
        <v>0</v>
      </c>
      <c r="CP19" s="191">
        <f t="shared" si="52"/>
        <v>0</v>
      </c>
      <c r="CQ19" s="191">
        <f t="shared" si="52"/>
        <v>0</v>
      </c>
      <c r="CR19" s="191">
        <f t="shared" si="52"/>
        <v>0</v>
      </c>
      <c r="CS19" s="191">
        <f t="shared" si="52"/>
        <v>0</v>
      </c>
      <c r="CT19" s="191">
        <f t="shared" si="52"/>
        <v>0</v>
      </c>
      <c r="CU19" s="191">
        <f t="shared" si="52"/>
        <v>0</v>
      </c>
      <c r="CV19" s="191">
        <f t="shared" si="52"/>
        <v>0</v>
      </c>
      <c r="CW19" s="191">
        <f t="shared" si="52"/>
        <v>0</v>
      </c>
      <c r="CX19" s="191">
        <f t="shared" si="52"/>
        <v>0</v>
      </c>
      <c r="CY19" s="191">
        <f t="shared" si="52"/>
        <v>0</v>
      </c>
      <c r="CZ19" s="191">
        <f t="shared" si="52"/>
        <v>0</v>
      </c>
      <c r="DA19" s="191">
        <f aca="true" t="shared" si="53" ref="DA19:DO30">IF((ISERROR((IF(OR(DA$9="CmtGÜNDÜZ",DA$9="PazGÜNDÜZ"),(HLOOKUP(DA$9,$I$9:$V$30,$CJ19,0)),"")+IF(OR(DA$9="CmtGÜNDÜZ",DA$9="PazGÜNDÜZ"),(HLOOKUP(DA$10,$I$9:$V$30,$CJ19,0)),"")))),0,(IF(OR(DA$9="CmtGÜNDÜZ",DA$9="PazGÜNDÜZ"),(HLOOKUP(DA$9,$I$9:$V$30,$CJ19,0)),"")+IF(OR(DA$9="CmtGÜNDÜZ",DA$9="PazGÜNDÜZ"),(HLOOKUP(DA$10,$I$9:$V$30,$CJ19,0)),"")))</f>
        <v>0</v>
      </c>
      <c r="DB19" s="191">
        <f t="shared" si="53"/>
        <v>0</v>
      </c>
      <c r="DC19" s="191">
        <f t="shared" si="53"/>
        <v>0</v>
      </c>
      <c r="DD19" s="191">
        <f t="shared" si="53"/>
        <v>0</v>
      </c>
      <c r="DE19" s="191">
        <f t="shared" si="53"/>
        <v>0</v>
      </c>
      <c r="DF19" s="191">
        <f t="shared" si="53"/>
        <v>0</v>
      </c>
      <c r="DG19" s="191">
        <f t="shared" si="53"/>
        <v>0</v>
      </c>
      <c r="DH19" s="191">
        <f t="shared" si="53"/>
        <v>0</v>
      </c>
      <c r="DI19" s="191">
        <f t="shared" si="53"/>
        <v>0</v>
      </c>
      <c r="DJ19" s="191">
        <f t="shared" si="53"/>
        <v>0</v>
      </c>
      <c r="DK19" s="191">
        <f t="shared" si="53"/>
        <v>0</v>
      </c>
      <c r="DL19" s="191">
        <f t="shared" si="53"/>
        <v>0</v>
      </c>
      <c r="DM19" s="191">
        <f t="shared" si="53"/>
        <v>0</v>
      </c>
      <c r="DN19" s="191">
        <f t="shared" si="53"/>
        <v>0</v>
      </c>
      <c r="DO19" s="243">
        <f t="shared" si="53"/>
        <v>0</v>
      </c>
      <c r="DP19" s="242">
        <f t="shared" si="36"/>
        <v>0</v>
      </c>
      <c r="DQ19" s="244"/>
      <c r="DR19" s="245">
        <f t="shared" si="37"/>
      </c>
      <c r="DS19" s="246">
        <f aca="true" t="shared" si="54" ref="DS19:DS30">E19</f>
        <v>0</v>
      </c>
      <c r="DT19" s="247">
        <f aca="true" t="shared" si="55" ref="DT19:EI30">X19+BD19+CK19</f>
        <v>0</v>
      </c>
      <c r="DU19" s="248">
        <f t="shared" si="55"/>
        <v>0</v>
      </c>
      <c r="DV19" s="248">
        <f t="shared" si="55"/>
        <v>0</v>
      </c>
      <c r="DW19" s="248">
        <f t="shared" si="55"/>
        <v>0</v>
      </c>
      <c r="DX19" s="248">
        <f t="shared" si="55"/>
        <v>0</v>
      </c>
      <c r="DY19" s="248">
        <f t="shared" si="55"/>
        <v>0</v>
      </c>
      <c r="DZ19" s="248">
        <f t="shared" si="55"/>
        <v>0</v>
      </c>
      <c r="EA19" s="248">
        <f t="shared" si="55"/>
        <v>0</v>
      </c>
      <c r="EB19" s="248">
        <f t="shared" si="55"/>
        <v>0</v>
      </c>
      <c r="EC19" s="248">
        <f t="shared" si="55"/>
        <v>0</v>
      </c>
      <c r="ED19" s="248">
        <f t="shared" si="55"/>
        <v>0</v>
      </c>
      <c r="EE19" s="248">
        <f t="shared" si="55"/>
        <v>0</v>
      </c>
      <c r="EF19" s="248">
        <f t="shared" si="55"/>
        <v>0</v>
      </c>
      <c r="EG19" s="248">
        <f t="shared" si="55"/>
        <v>0</v>
      </c>
      <c r="EH19" s="248">
        <f t="shared" si="55"/>
        <v>0</v>
      </c>
      <c r="EI19" s="248">
        <f t="shared" si="55"/>
        <v>0</v>
      </c>
      <c r="EJ19" s="248">
        <f aca="true" t="shared" si="56" ref="EJ19:EX30">AN19+BT19+DA19</f>
        <v>0</v>
      </c>
      <c r="EK19" s="248">
        <f t="shared" si="56"/>
        <v>0</v>
      </c>
      <c r="EL19" s="248">
        <f t="shared" si="56"/>
        <v>0</v>
      </c>
      <c r="EM19" s="248">
        <f t="shared" si="56"/>
        <v>0</v>
      </c>
      <c r="EN19" s="248">
        <f t="shared" si="56"/>
        <v>0</v>
      </c>
      <c r="EO19" s="248">
        <f t="shared" si="56"/>
        <v>0</v>
      </c>
      <c r="EP19" s="248">
        <f t="shared" si="56"/>
        <v>0</v>
      </c>
      <c r="EQ19" s="248">
        <f t="shared" si="56"/>
        <v>0</v>
      </c>
      <c r="ER19" s="248">
        <f t="shared" si="56"/>
        <v>0</v>
      </c>
      <c r="ES19" s="248">
        <f t="shared" si="56"/>
        <v>0</v>
      </c>
      <c r="ET19" s="248">
        <f t="shared" si="56"/>
        <v>0</v>
      </c>
      <c r="EU19" s="248">
        <f t="shared" si="56"/>
        <v>0</v>
      </c>
      <c r="EV19" s="248">
        <f t="shared" si="56"/>
        <v>0</v>
      </c>
      <c r="EW19" s="248">
        <f t="shared" si="56"/>
        <v>0</v>
      </c>
      <c r="EX19" s="249">
        <f t="shared" si="56"/>
        <v>0</v>
      </c>
      <c r="FC19" s="230" t="s">
        <v>68</v>
      </c>
      <c r="FD19" s="250">
        <v>10</v>
      </c>
    </row>
    <row r="20" spans="2:160" s="230" customFormat="1" ht="16.5" thickBot="1">
      <c r="B20" s="230">
        <v>10</v>
      </c>
      <c r="C20" s="251">
        <f t="shared" si="21"/>
      </c>
      <c r="D20" s="252"/>
      <c r="E20" s="253"/>
      <c r="F20" s="254"/>
      <c r="G20" s="254"/>
      <c r="H20" s="255"/>
      <c r="I20" s="256"/>
      <c r="J20" s="257"/>
      <c r="K20" s="258"/>
      <c r="L20" s="259"/>
      <c r="M20" s="258"/>
      <c r="N20" s="259"/>
      <c r="O20" s="258"/>
      <c r="P20" s="259"/>
      <c r="Q20" s="258"/>
      <c r="R20" s="259"/>
      <c r="S20" s="258"/>
      <c r="T20" s="259"/>
      <c r="U20" s="258"/>
      <c r="V20" s="260"/>
      <c r="W20" s="261"/>
      <c r="X20" s="253">
        <f t="shared" si="47"/>
        <v>0</v>
      </c>
      <c r="Y20" s="253">
        <f t="shared" si="47"/>
        <v>0</v>
      </c>
      <c r="Z20" s="253">
        <f t="shared" si="47"/>
        <v>0</v>
      </c>
      <c r="AA20" s="253">
        <f t="shared" si="47"/>
        <v>0</v>
      </c>
      <c r="AB20" s="253">
        <f t="shared" si="47"/>
        <v>0</v>
      </c>
      <c r="AC20" s="253">
        <f t="shared" si="47"/>
        <v>0</v>
      </c>
      <c r="AD20" s="253">
        <f t="shared" si="47"/>
        <v>0</v>
      </c>
      <c r="AE20" s="253">
        <f t="shared" si="47"/>
        <v>0</v>
      </c>
      <c r="AF20" s="253">
        <f t="shared" si="47"/>
        <v>0</v>
      </c>
      <c r="AG20" s="253">
        <f t="shared" si="47"/>
        <v>0</v>
      </c>
      <c r="AH20" s="253">
        <f t="shared" si="47"/>
        <v>0</v>
      </c>
      <c r="AI20" s="253">
        <f t="shared" si="47"/>
        <v>0</v>
      </c>
      <c r="AJ20" s="253">
        <f t="shared" si="47"/>
        <v>0</v>
      </c>
      <c r="AK20" s="253">
        <f t="shared" si="47"/>
        <v>0</v>
      </c>
      <c r="AL20" s="253">
        <f t="shared" si="47"/>
        <v>0</v>
      </c>
      <c r="AM20" s="253">
        <f t="shared" si="47"/>
        <v>0</v>
      </c>
      <c r="AN20" s="253">
        <f t="shared" si="48"/>
        <v>0</v>
      </c>
      <c r="AO20" s="253">
        <f t="shared" si="48"/>
        <v>0</v>
      </c>
      <c r="AP20" s="253">
        <f t="shared" si="48"/>
        <v>0</v>
      </c>
      <c r="AQ20" s="253">
        <f t="shared" si="48"/>
        <v>0</v>
      </c>
      <c r="AR20" s="253">
        <f t="shared" si="48"/>
        <v>0</v>
      </c>
      <c r="AS20" s="253">
        <f t="shared" si="48"/>
        <v>0</v>
      </c>
      <c r="AT20" s="253">
        <f t="shared" si="48"/>
        <v>0</v>
      </c>
      <c r="AU20" s="253">
        <f t="shared" si="48"/>
        <v>0</v>
      </c>
      <c r="AV20" s="253">
        <f t="shared" si="48"/>
        <v>0</v>
      </c>
      <c r="AW20" s="253">
        <f t="shared" si="48"/>
        <v>0</v>
      </c>
      <c r="AX20" s="253">
        <f t="shared" si="48"/>
        <v>0</v>
      </c>
      <c r="AY20" s="253">
        <f t="shared" si="48"/>
        <v>0</v>
      </c>
      <c r="AZ20" s="253">
        <f t="shared" si="48"/>
        <v>0</v>
      </c>
      <c r="BA20" s="253">
        <f t="shared" si="48"/>
        <v>0</v>
      </c>
      <c r="BB20" s="262">
        <f t="shared" si="48"/>
        <v>0</v>
      </c>
      <c r="BC20" s="262">
        <f t="shared" si="49"/>
        <v>0</v>
      </c>
      <c r="BD20" s="253">
        <f t="shared" si="50"/>
        <v>0</v>
      </c>
      <c r="BE20" s="253">
        <f t="shared" si="50"/>
        <v>0</v>
      </c>
      <c r="BF20" s="253">
        <f t="shared" si="50"/>
        <v>0</v>
      </c>
      <c r="BG20" s="253">
        <f t="shared" si="50"/>
        <v>0</v>
      </c>
      <c r="BH20" s="253">
        <f t="shared" si="50"/>
        <v>0</v>
      </c>
      <c r="BI20" s="253">
        <f t="shared" si="50"/>
        <v>0</v>
      </c>
      <c r="BJ20" s="253">
        <f t="shared" si="50"/>
        <v>0</v>
      </c>
      <c r="BK20" s="253">
        <f t="shared" si="50"/>
        <v>0</v>
      </c>
      <c r="BL20" s="253">
        <f t="shared" si="50"/>
        <v>0</v>
      </c>
      <c r="BM20" s="253">
        <f t="shared" si="50"/>
        <v>0</v>
      </c>
      <c r="BN20" s="253">
        <f t="shared" si="50"/>
        <v>0</v>
      </c>
      <c r="BO20" s="253">
        <f t="shared" si="50"/>
        <v>0</v>
      </c>
      <c r="BP20" s="253">
        <f t="shared" si="50"/>
        <v>0</v>
      </c>
      <c r="BQ20" s="253">
        <f t="shared" si="50"/>
        <v>0</v>
      </c>
      <c r="BR20" s="253">
        <f t="shared" si="50"/>
        <v>0</v>
      </c>
      <c r="BS20" s="253">
        <f t="shared" si="50"/>
        <v>0</v>
      </c>
      <c r="BT20" s="253">
        <f t="shared" si="51"/>
        <v>0</v>
      </c>
      <c r="BU20" s="253">
        <f t="shared" si="51"/>
        <v>0</v>
      </c>
      <c r="BV20" s="253">
        <f t="shared" si="51"/>
        <v>0</v>
      </c>
      <c r="BW20" s="253">
        <f t="shared" si="51"/>
        <v>0</v>
      </c>
      <c r="BX20" s="253">
        <f t="shared" si="51"/>
        <v>0</v>
      </c>
      <c r="BY20" s="253">
        <f t="shared" si="51"/>
        <v>0</v>
      </c>
      <c r="BZ20" s="253">
        <f t="shared" si="51"/>
        <v>0</v>
      </c>
      <c r="CA20" s="253">
        <f t="shared" si="51"/>
        <v>0</v>
      </c>
      <c r="CB20" s="253">
        <f t="shared" si="51"/>
        <v>0</v>
      </c>
      <c r="CC20" s="253">
        <f t="shared" si="51"/>
        <v>0</v>
      </c>
      <c r="CD20" s="253">
        <f t="shared" si="51"/>
        <v>0</v>
      </c>
      <c r="CE20" s="253">
        <f t="shared" si="51"/>
        <v>0</v>
      </c>
      <c r="CF20" s="253">
        <f t="shared" si="51"/>
        <v>0</v>
      </c>
      <c r="CG20" s="253">
        <f t="shared" si="51"/>
        <v>0</v>
      </c>
      <c r="CH20" s="262">
        <f t="shared" si="51"/>
        <v>0</v>
      </c>
      <c r="CI20" s="262">
        <f t="shared" si="34"/>
        <v>0</v>
      </c>
      <c r="CJ20" s="262">
        <v>12</v>
      </c>
      <c r="CK20" s="191">
        <f t="shared" si="52"/>
        <v>0</v>
      </c>
      <c r="CL20" s="191">
        <f t="shared" si="52"/>
        <v>0</v>
      </c>
      <c r="CM20" s="191">
        <f t="shared" si="52"/>
        <v>0</v>
      </c>
      <c r="CN20" s="191">
        <f t="shared" si="52"/>
        <v>0</v>
      </c>
      <c r="CO20" s="191">
        <f t="shared" si="52"/>
        <v>0</v>
      </c>
      <c r="CP20" s="191">
        <f t="shared" si="52"/>
        <v>0</v>
      </c>
      <c r="CQ20" s="191">
        <f t="shared" si="52"/>
        <v>0</v>
      </c>
      <c r="CR20" s="191">
        <f t="shared" si="52"/>
        <v>0</v>
      </c>
      <c r="CS20" s="191">
        <f t="shared" si="52"/>
        <v>0</v>
      </c>
      <c r="CT20" s="191">
        <f t="shared" si="52"/>
        <v>0</v>
      </c>
      <c r="CU20" s="191">
        <f t="shared" si="52"/>
        <v>0</v>
      </c>
      <c r="CV20" s="191">
        <f t="shared" si="52"/>
        <v>0</v>
      </c>
      <c r="CW20" s="191">
        <f t="shared" si="52"/>
        <v>0</v>
      </c>
      <c r="CX20" s="191">
        <f t="shared" si="52"/>
        <v>0</v>
      </c>
      <c r="CY20" s="191">
        <f t="shared" si="52"/>
        <v>0</v>
      </c>
      <c r="CZ20" s="191">
        <f t="shared" si="52"/>
        <v>0</v>
      </c>
      <c r="DA20" s="191">
        <f t="shared" si="53"/>
        <v>0</v>
      </c>
      <c r="DB20" s="191">
        <f t="shared" si="53"/>
        <v>0</v>
      </c>
      <c r="DC20" s="191">
        <f t="shared" si="53"/>
        <v>0</v>
      </c>
      <c r="DD20" s="191">
        <f t="shared" si="53"/>
        <v>0</v>
      </c>
      <c r="DE20" s="191">
        <f t="shared" si="53"/>
        <v>0</v>
      </c>
      <c r="DF20" s="191">
        <f t="shared" si="53"/>
        <v>0</v>
      </c>
      <c r="DG20" s="191">
        <f t="shared" si="53"/>
        <v>0</v>
      </c>
      <c r="DH20" s="191">
        <f t="shared" si="53"/>
        <v>0</v>
      </c>
      <c r="DI20" s="191">
        <f t="shared" si="53"/>
        <v>0</v>
      </c>
      <c r="DJ20" s="191">
        <f t="shared" si="53"/>
        <v>0</v>
      </c>
      <c r="DK20" s="191">
        <f t="shared" si="53"/>
        <v>0</v>
      </c>
      <c r="DL20" s="191">
        <f t="shared" si="53"/>
        <v>0</v>
      </c>
      <c r="DM20" s="191">
        <f t="shared" si="53"/>
        <v>0</v>
      </c>
      <c r="DN20" s="191">
        <f t="shared" si="53"/>
        <v>0</v>
      </c>
      <c r="DO20" s="243">
        <f t="shared" si="53"/>
        <v>0</v>
      </c>
      <c r="DP20" s="262">
        <f t="shared" si="36"/>
        <v>0</v>
      </c>
      <c r="DQ20" s="244"/>
      <c r="DR20" s="263">
        <f t="shared" si="37"/>
      </c>
      <c r="DS20" s="264">
        <f t="shared" si="54"/>
        <v>0</v>
      </c>
      <c r="DT20" s="265">
        <f t="shared" si="55"/>
        <v>0</v>
      </c>
      <c r="DU20" s="266">
        <f t="shared" si="55"/>
        <v>0</v>
      </c>
      <c r="DV20" s="266">
        <f t="shared" si="55"/>
        <v>0</v>
      </c>
      <c r="DW20" s="266">
        <f t="shared" si="55"/>
        <v>0</v>
      </c>
      <c r="DX20" s="266">
        <f t="shared" si="55"/>
        <v>0</v>
      </c>
      <c r="DY20" s="266">
        <f t="shared" si="55"/>
        <v>0</v>
      </c>
      <c r="DZ20" s="266">
        <f t="shared" si="55"/>
        <v>0</v>
      </c>
      <c r="EA20" s="266">
        <f t="shared" si="55"/>
        <v>0</v>
      </c>
      <c r="EB20" s="266">
        <f t="shared" si="55"/>
        <v>0</v>
      </c>
      <c r="EC20" s="266">
        <f t="shared" si="55"/>
        <v>0</v>
      </c>
      <c r="ED20" s="266">
        <f t="shared" si="55"/>
        <v>0</v>
      </c>
      <c r="EE20" s="266">
        <f t="shared" si="55"/>
        <v>0</v>
      </c>
      <c r="EF20" s="266">
        <f t="shared" si="55"/>
        <v>0</v>
      </c>
      <c r="EG20" s="266">
        <f t="shared" si="55"/>
        <v>0</v>
      </c>
      <c r="EH20" s="266">
        <f t="shared" si="55"/>
        <v>0</v>
      </c>
      <c r="EI20" s="266">
        <f t="shared" si="55"/>
        <v>0</v>
      </c>
      <c r="EJ20" s="266">
        <f t="shared" si="56"/>
        <v>0</v>
      </c>
      <c r="EK20" s="266">
        <f t="shared" si="56"/>
        <v>0</v>
      </c>
      <c r="EL20" s="266">
        <f t="shared" si="56"/>
        <v>0</v>
      </c>
      <c r="EM20" s="266">
        <f t="shared" si="56"/>
        <v>0</v>
      </c>
      <c r="EN20" s="266">
        <f t="shared" si="56"/>
        <v>0</v>
      </c>
      <c r="EO20" s="266">
        <f t="shared" si="56"/>
        <v>0</v>
      </c>
      <c r="EP20" s="266">
        <f t="shared" si="56"/>
        <v>0</v>
      </c>
      <c r="EQ20" s="266">
        <f t="shared" si="56"/>
        <v>0</v>
      </c>
      <c r="ER20" s="266">
        <f t="shared" si="56"/>
        <v>0</v>
      </c>
      <c r="ES20" s="266">
        <f t="shared" si="56"/>
        <v>0</v>
      </c>
      <c r="ET20" s="266">
        <f t="shared" si="56"/>
        <v>0</v>
      </c>
      <c r="EU20" s="266">
        <f t="shared" si="56"/>
        <v>0</v>
      </c>
      <c r="EV20" s="266">
        <f t="shared" si="56"/>
        <v>0</v>
      </c>
      <c r="EW20" s="266">
        <f t="shared" si="56"/>
        <v>0</v>
      </c>
      <c r="EX20" s="267">
        <f t="shared" si="56"/>
        <v>0</v>
      </c>
      <c r="FC20" s="230" t="s">
        <v>27</v>
      </c>
      <c r="FD20" s="250">
        <v>11</v>
      </c>
    </row>
    <row r="21" spans="2:160" s="268" customFormat="1" ht="15.75">
      <c r="B21" s="268">
        <v>11</v>
      </c>
      <c r="C21" s="231">
        <f t="shared" si="21"/>
      </c>
      <c r="D21" s="232"/>
      <c r="E21" s="233"/>
      <c r="F21" s="233"/>
      <c r="G21" s="233"/>
      <c r="H21" s="235"/>
      <c r="I21" s="236"/>
      <c r="J21" s="237"/>
      <c r="K21" s="238"/>
      <c r="L21" s="239"/>
      <c r="M21" s="238"/>
      <c r="N21" s="239"/>
      <c r="O21" s="238"/>
      <c r="P21" s="239"/>
      <c r="Q21" s="238"/>
      <c r="R21" s="239"/>
      <c r="S21" s="238"/>
      <c r="T21" s="239"/>
      <c r="U21" s="238"/>
      <c r="V21" s="240"/>
      <c r="W21" s="241"/>
      <c r="X21" s="233">
        <f t="shared" si="47"/>
        <v>0</v>
      </c>
      <c r="Y21" s="233">
        <f t="shared" si="47"/>
        <v>0</v>
      </c>
      <c r="Z21" s="233">
        <f t="shared" si="47"/>
        <v>0</v>
      </c>
      <c r="AA21" s="233">
        <f t="shared" si="47"/>
        <v>0</v>
      </c>
      <c r="AB21" s="233">
        <f t="shared" si="47"/>
        <v>0</v>
      </c>
      <c r="AC21" s="233">
        <f t="shared" si="47"/>
        <v>0</v>
      </c>
      <c r="AD21" s="233">
        <f t="shared" si="47"/>
        <v>0</v>
      </c>
      <c r="AE21" s="233">
        <f t="shared" si="47"/>
        <v>0</v>
      </c>
      <c r="AF21" s="233">
        <f t="shared" si="47"/>
        <v>0</v>
      </c>
      <c r="AG21" s="233">
        <f t="shared" si="47"/>
        <v>0</v>
      </c>
      <c r="AH21" s="233">
        <f t="shared" si="47"/>
        <v>0</v>
      </c>
      <c r="AI21" s="233">
        <f t="shared" si="47"/>
        <v>0</v>
      </c>
      <c r="AJ21" s="233">
        <f t="shared" si="47"/>
        <v>0</v>
      </c>
      <c r="AK21" s="233">
        <f t="shared" si="47"/>
        <v>0</v>
      </c>
      <c r="AL21" s="233">
        <f t="shared" si="47"/>
        <v>0</v>
      </c>
      <c r="AM21" s="233">
        <f t="shared" si="47"/>
        <v>0</v>
      </c>
      <c r="AN21" s="233">
        <f t="shared" si="48"/>
        <v>0</v>
      </c>
      <c r="AO21" s="233">
        <f t="shared" si="48"/>
        <v>0</v>
      </c>
      <c r="AP21" s="233">
        <f t="shared" si="48"/>
        <v>0</v>
      </c>
      <c r="AQ21" s="233">
        <f t="shared" si="48"/>
        <v>0</v>
      </c>
      <c r="AR21" s="233">
        <f t="shared" si="48"/>
        <v>0</v>
      </c>
      <c r="AS21" s="233">
        <f t="shared" si="48"/>
        <v>0</v>
      </c>
      <c r="AT21" s="233">
        <f t="shared" si="48"/>
        <v>0</v>
      </c>
      <c r="AU21" s="233">
        <f t="shared" si="48"/>
        <v>0</v>
      </c>
      <c r="AV21" s="233">
        <f t="shared" si="48"/>
        <v>0</v>
      </c>
      <c r="AW21" s="233">
        <f t="shared" si="48"/>
        <v>0</v>
      </c>
      <c r="AX21" s="233">
        <f t="shared" si="48"/>
        <v>0</v>
      </c>
      <c r="AY21" s="233">
        <f t="shared" si="48"/>
        <v>0</v>
      </c>
      <c r="AZ21" s="233">
        <f t="shared" si="48"/>
        <v>0</v>
      </c>
      <c r="BA21" s="233">
        <f t="shared" si="48"/>
        <v>0</v>
      </c>
      <c r="BB21" s="242">
        <f t="shared" si="48"/>
        <v>0</v>
      </c>
      <c r="BC21" s="242">
        <f t="shared" si="49"/>
        <v>0</v>
      </c>
      <c r="BD21" s="233">
        <f t="shared" si="50"/>
        <v>0</v>
      </c>
      <c r="BE21" s="233">
        <f t="shared" si="50"/>
        <v>0</v>
      </c>
      <c r="BF21" s="233">
        <f t="shared" si="50"/>
        <v>0</v>
      </c>
      <c r="BG21" s="233">
        <f t="shared" si="50"/>
        <v>0</v>
      </c>
      <c r="BH21" s="233">
        <f t="shared" si="50"/>
        <v>0</v>
      </c>
      <c r="BI21" s="233">
        <f t="shared" si="50"/>
        <v>0</v>
      </c>
      <c r="BJ21" s="233">
        <f t="shared" si="50"/>
        <v>0</v>
      </c>
      <c r="BK21" s="233">
        <f t="shared" si="50"/>
        <v>0</v>
      </c>
      <c r="BL21" s="233">
        <f t="shared" si="50"/>
        <v>0</v>
      </c>
      <c r="BM21" s="233">
        <f t="shared" si="50"/>
        <v>0</v>
      </c>
      <c r="BN21" s="233">
        <f t="shared" si="50"/>
        <v>0</v>
      </c>
      <c r="BO21" s="233">
        <f t="shared" si="50"/>
        <v>0</v>
      </c>
      <c r="BP21" s="233">
        <f t="shared" si="50"/>
        <v>0</v>
      </c>
      <c r="BQ21" s="233">
        <f t="shared" si="50"/>
        <v>0</v>
      </c>
      <c r="BR21" s="233">
        <f t="shared" si="50"/>
        <v>0</v>
      </c>
      <c r="BS21" s="233">
        <f t="shared" si="50"/>
        <v>0</v>
      </c>
      <c r="BT21" s="233">
        <f t="shared" si="51"/>
        <v>0</v>
      </c>
      <c r="BU21" s="233">
        <f t="shared" si="51"/>
        <v>0</v>
      </c>
      <c r="BV21" s="233">
        <f t="shared" si="51"/>
        <v>0</v>
      </c>
      <c r="BW21" s="233">
        <f t="shared" si="51"/>
        <v>0</v>
      </c>
      <c r="BX21" s="233">
        <f t="shared" si="51"/>
        <v>0</v>
      </c>
      <c r="BY21" s="233">
        <f t="shared" si="51"/>
        <v>0</v>
      </c>
      <c r="BZ21" s="233">
        <f t="shared" si="51"/>
        <v>0</v>
      </c>
      <c r="CA21" s="233">
        <f t="shared" si="51"/>
        <v>0</v>
      </c>
      <c r="CB21" s="233">
        <f t="shared" si="51"/>
        <v>0</v>
      </c>
      <c r="CC21" s="233">
        <f t="shared" si="51"/>
        <v>0</v>
      </c>
      <c r="CD21" s="233">
        <f t="shared" si="51"/>
        <v>0</v>
      </c>
      <c r="CE21" s="233">
        <f t="shared" si="51"/>
        <v>0</v>
      </c>
      <c r="CF21" s="233">
        <f t="shared" si="51"/>
        <v>0</v>
      </c>
      <c r="CG21" s="233">
        <f t="shared" si="51"/>
        <v>0</v>
      </c>
      <c r="CH21" s="242">
        <f t="shared" si="51"/>
        <v>0</v>
      </c>
      <c r="CI21" s="242">
        <f t="shared" si="34"/>
        <v>0</v>
      </c>
      <c r="CJ21" s="242">
        <v>13</v>
      </c>
      <c r="CK21" s="191">
        <f t="shared" si="52"/>
        <v>0</v>
      </c>
      <c r="CL21" s="191">
        <f t="shared" si="52"/>
        <v>0</v>
      </c>
      <c r="CM21" s="191">
        <f t="shared" si="52"/>
        <v>0</v>
      </c>
      <c r="CN21" s="191">
        <f t="shared" si="52"/>
        <v>0</v>
      </c>
      <c r="CO21" s="191">
        <f t="shared" si="52"/>
        <v>0</v>
      </c>
      <c r="CP21" s="191">
        <f t="shared" si="52"/>
        <v>0</v>
      </c>
      <c r="CQ21" s="191">
        <f t="shared" si="52"/>
        <v>0</v>
      </c>
      <c r="CR21" s="191">
        <f t="shared" si="52"/>
        <v>0</v>
      </c>
      <c r="CS21" s="191">
        <f t="shared" si="52"/>
        <v>0</v>
      </c>
      <c r="CT21" s="191">
        <f t="shared" si="52"/>
        <v>0</v>
      </c>
      <c r="CU21" s="191">
        <f t="shared" si="52"/>
        <v>0</v>
      </c>
      <c r="CV21" s="191">
        <f t="shared" si="52"/>
        <v>0</v>
      </c>
      <c r="CW21" s="191">
        <f t="shared" si="52"/>
        <v>0</v>
      </c>
      <c r="CX21" s="191">
        <f t="shared" si="52"/>
        <v>0</v>
      </c>
      <c r="CY21" s="191">
        <f t="shared" si="52"/>
        <v>0</v>
      </c>
      <c r="CZ21" s="191">
        <f t="shared" si="52"/>
        <v>0</v>
      </c>
      <c r="DA21" s="191">
        <f t="shared" si="53"/>
        <v>0</v>
      </c>
      <c r="DB21" s="191">
        <f t="shared" si="53"/>
        <v>0</v>
      </c>
      <c r="DC21" s="191">
        <f t="shared" si="53"/>
        <v>0</v>
      </c>
      <c r="DD21" s="191">
        <f t="shared" si="53"/>
        <v>0</v>
      </c>
      <c r="DE21" s="191">
        <f t="shared" si="53"/>
        <v>0</v>
      </c>
      <c r="DF21" s="191">
        <f t="shared" si="53"/>
        <v>0</v>
      </c>
      <c r="DG21" s="191">
        <f t="shared" si="53"/>
        <v>0</v>
      </c>
      <c r="DH21" s="191">
        <f t="shared" si="53"/>
        <v>0</v>
      </c>
      <c r="DI21" s="191">
        <f t="shared" si="53"/>
        <v>0</v>
      </c>
      <c r="DJ21" s="191">
        <f t="shared" si="53"/>
        <v>0</v>
      </c>
      <c r="DK21" s="191">
        <f t="shared" si="53"/>
        <v>0</v>
      </c>
      <c r="DL21" s="191">
        <f t="shared" si="53"/>
        <v>0</v>
      </c>
      <c r="DM21" s="191">
        <f t="shared" si="53"/>
        <v>0</v>
      </c>
      <c r="DN21" s="191">
        <f t="shared" si="53"/>
        <v>0</v>
      </c>
      <c r="DO21" s="243">
        <f t="shared" si="53"/>
        <v>0</v>
      </c>
      <c r="DP21" s="242">
        <f t="shared" si="36"/>
        <v>0</v>
      </c>
      <c r="DQ21" s="244"/>
      <c r="DR21" s="245">
        <f t="shared" si="37"/>
      </c>
      <c r="DS21" s="246">
        <f t="shared" si="54"/>
        <v>0</v>
      </c>
      <c r="DT21" s="247">
        <f t="shared" si="55"/>
        <v>0</v>
      </c>
      <c r="DU21" s="248">
        <f t="shared" si="55"/>
        <v>0</v>
      </c>
      <c r="DV21" s="248">
        <f t="shared" si="55"/>
        <v>0</v>
      </c>
      <c r="DW21" s="248">
        <f t="shared" si="55"/>
        <v>0</v>
      </c>
      <c r="DX21" s="248">
        <f t="shared" si="55"/>
        <v>0</v>
      </c>
      <c r="DY21" s="248">
        <f t="shared" si="55"/>
        <v>0</v>
      </c>
      <c r="DZ21" s="248">
        <f t="shared" si="55"/>
        <v>0</v>
      </c>
      <c r="EA21" s="248">
        <f t="shared" si="55"/>
        <v>0</v>
      </c>
      <c r="EB21" s="248">
        <f t="shared" si="55"/>
        <v>0</v>
      </c>
      <c r="EC21" s="248">
        <f t="shared" si="55"/>
        <v>0</v>
      </c>
      <c r="ED21" s="248">
        <f t="shared" si="55"/>
        <v>0</v>
      </c>
      <c r="EE21" s="248">
        <f t="shared" si="55"/>
        <v>0</v>
      </c>
      <c r="EF21" s="248">
        <f t="shared" si="55"/>
        <v>0</v>
      </c>
      <c r="EG21" s="248">
        <f t="shared" si="55"/>
        <v>0</v>
      </c>
      <c r="EH21" s="248">
        <f t="shared" si="55"/>
        <v>0</v>
      </c>
      <c r="EI21" s="248">
        <f t="shared" si="55"/>
        <v>0</v>
      </c>
      <c r="EJ21" s="248">
        <f t="shared" si="56"/>
        <v>0</v>
      </c>
      <c r="EK21" s="248">
        <f t="shared" si="56"/>
        <v>0</v>
      </c>
      <c r="EL21" s="248">
        <f t="shared" si="56"/>
        <v>0</v>
      </c>
      <c r="EM21" s="248">
        <f t="shared" si="56"/>
        <v>0</v>
      </c>
      <c r="EN21" s="248">
        <f t="shared" si="56"/>
        <v>0</v>
      </c>
      <c r="EO21" s="248">
        <f t="shared" si="56"/>
        <v>0</v>
      </c>
      <c r="EP21" s="248">
        <f t="shared" si="56"/>
        <v>0</v>
      </c>
      <c r="EQ21" s="248">
        <f t="shared" si="56"/>
        <v>0</v>
      </c>
      <c r="ER21" s="248">
        <f t="shared" si="56"/>
        <v>0</v>
      </c>
      <c r="ES21" s="248">
        <f t="shared" si="56"/>
        <v>0</v>
      </c>
      <c r="ET21" s="248">
        <f t="shared" si="56"/>
        <v>0</v>
      </c>
      <c r="EU21" s="248">
        <f t="shared" si="56"/>
        <v>0</v>
      </c>
      <c r="EV21" s="248">
        <f t="shared" si="56"/>
        <v>0</v>
      </c>
      <c r="EW21" s="248">
        <f t="shared" si="56"/>
        <v>0</v>
      </c>
      <c r="EX21" s="249">
        <f t="shared" si="56"/>
        <v>0</v>
      </c>
      <c r="FC21" s="268" t="s">
        <v>69</v>
      </c>
      <c r="FD21" s="269">
        <v>12</v>
      </c>
    </row>
    <row r="22" spans="2:160" s="268" customFormat="1" ht="15.75">
      <c r="B22" s="268">
        <v>12</v>
      </c>
      <c r="C22" s="270">
        <f t="shared" si="21"/>
      </c>
      <c r="D22" s="174"/>
      <c r="E22" s="271"/>
      <c r="F22" s="271"/>
      <c r="G22" s="271"/>
      <c r="H22" s="272"/>
      <c r="I22" s="273"/>
      <c r="J22" s="274"/>
      <c r="K22" s="275"/>
      <c r="L22" s="276"/>
      <c r="M22" s="275"/>
      <c r="N22" s="276"/>
      <c r="O22" s="275"/>
      <c r="P22" s="276"/>
      <c r="Q22" s="275"/>
      <c r="R22" s="276"/>
      <c r="S22" s="275"/>
      <c r="T22" s="276"/>
      <c r="U22" s="275"/>
      <c r="V22" s="277"/>
      <c r="W22" s="278"/>
      <c r="X22" s="271">
        <f t="shared" si="47"/>
        <v>0</v>
      </c>
      <c r="Y22" s="271">
        <f t="shared" si="47"/>
        <v>0</v>
      </c>
      <c r="Z22" s="271">
        <f t="shared" si="47"/>
        <v>0</v>
      </c>
      <c r="AA22" s="271">
        <f t="shared" si="47"/>
        <v>0</v>
      </c>
      <c r="AB22" s="271">
        <f t="shared" si="47"/>
        <v>0</v>
      </c>
      <c r="AC22" s="271">
        <f t="shared" si="47"/>
        <v>0</v>
      </c>
      <c r="AD22" s="271">
        <f t="shared" si="47"/>
        <v>0</v>
      </c>
      <c r="AE22" s="271">
        <f t="shared" si="47"/>
        <v>0</v>
      </c>
      <c r="AF22" s="271">
        <f t="shared" si="47"/>
        <v>0</v>
      </c>
      <c r="AG22" s="271">
        <f t="shared" si="47"/>
        <v>0</v>
      </c>
      <c r="AH22" s="271">
        <f t="shared" si="47"/>
        <v>0</v>
      </c>
      <c r="AI22" s="271">
        <f t="shared" si="47"/>
        <v>0</v>
      </c>
      <c r="AJ22" s="271">
        <f t="shared" si="47"/>
        <v>0</v>
      </c>
      <c r="AK22" s="271">
        <f t="shared" si="47"/>
        <v>0</v>
      </c>
      <c r="AL22" s="271">
        <f t="shared" si="47"/>
        <v>0</v>
      </c>
      <c r="AM22" s="271">
        <f t="shared" si="47"/>
        <v>0</v>
      </c>
      <c r="AN22" s="271">
        <f t="shared" si="48"/>
        <v>0</v>
      </c>
      <c r="AO22" s="271">
        <f t="shared" si="48"/>
        <v>0</v>
      </c>
      <c r="AP22" s="271">
        <f t="shared" si="48"/>
        <v>0</v>
      </c>
      <c r="AQ22" s="271">
        <f t="shared" si="48"/>
        <v>0</v>
      </c>
      <c r="AR22" s="271">
        <f t="shared" si="48"/>
        <v>0</v>
      </c>
      <c r="AS22" s="271">
        <f t="shared" si="48"/>
        <v>0</v>
      </c>
      <c r="AT22" s="271">
        <f t="shared" si="48"/>
        <v>0</v>
      </c>
      <c r="AU22" s="271">
        <f t="shared" si="48"/>
        <v>0</v>
      </c>
      <c r="AV22" s="271">
        <f t="shared" si="48"/>
        <v>0</v>
      </c>
      <c r="AW22" s="271">
        <f t="shared" si="48"/>
        <v>0</v>
      </c>
      <c r="AX22" s="271">
        <f t="shared" si="48"/>
        <v>0</v>
      </c>
      <c r="AY22" s="271">
        <f t="shared" si="48"/>
        <v>0</v>
      </c>
      <c r="AZ22" s="271">
        <f t="shared" si="48"/>
        <v>0</v>
      </c>
      <c r="BA22" s="271">
        <f t="shared" si="48"/>
        <v>0</v>
      </c>
      <c r="BB22" s="279">
        <f t="shared" si="48"/>
        <v>0</v>
      </c>
      <c r="BC22" s="279">
        <f t="shared" si="49"/>
        <v>0</v>
      </c>
      <c r="BD22" s="271">
        <f t="shared" si="50"/>
        <v>0</v>
      </c>
      <c r="BE22" s="271">
        <f t="shared" si="50"/>
        <v>0</v>
      </c>
      <c r="BF22" s="271">
        <f t="shared" si="50"/>
        <v>0</v>
      </c>
      <c r="BG22" s="271">
        <f t="shared" si="50"/>
        <v>0</v>
      </c>
      <c r="BH22" s="271">
        <f t="shared" si="50"/>
        <v>0</v>
      </c>
      <c r="BI22" s="271">
        <f t="shared" si="50"/>
        <v>0</v>
      </c>
      <c r="BJ22" s="271">
        <f t="shared" si="50"/>
        <v>0</v>
      </c>
      <c r="BK22" s="271">
        <f t="shared" si="50"/>
        <v>0</v>
      </c>
      <c r="BL22" s="271">
        <f t="shared" si="50"/>
        <v>0</v>
      </c>
      <c r="BM22" s="271">
        <f t="shared" si="50"/>
        <v>0</v>
      </c>
      <c r="BN22" s="271">
        <f t="shared" si="50"/>
        <v>0</v>
      </c>
      <c r="BO22" s="271">
        <f t="shared" si="50"/>
        <v>0</v>
      </c>
      <c r="BP22" s="271">
        <f t="shared" si="50"/>
        <v>0</v>
      </c>
      <c r="BQ22" s="271">
        <f t="shared" si="50"/>
        <v>0</v>
      </c>
      <c r="BR22" s="271">
        <f t="shared" si="50"/>
        <v>0</v>
      </c>
      <c r="BS22" s="271">
        <f t="shared" si="50"/>
        <v>0</v>
      </c>
      <c r="BT22" s="271">
        <f t="shared" si="51"/>
        <v>0</v>
      </c>
      <c r="BU22" s="271">
        <f t="shared" si="51"/>
        <v>0</v>
      </c>
      <c r="BV22" s="271">
        <f t="shared" si="51"/>
        <v>0</v>
      </c>
      <c r="BW22" s="271">
        <f t="shared" si="51"/>
        <v>0</v>
      </c>
      <c r="BX22" s="271">
        <f t="shared" si="51"/>
        <v>0</v>
      </c>
      <c r="BY22" s="271">
        <f t="shared" si="51"/>
        <v>0</v>
      </c>
      <c r="BZ22" s="271">
        <f t="shared" si="51"/>
        <v>0</v>
      </c>
      <c r="CA22" s="271">
        <f t="shared" si="51"/>
        <v>0</v>
      </c>
      <c r="CB22" s="271">
        <f t="shared" si="51"/>
        <v>0</v>
      </c>
      <c r="CC22" s="271">
        <f t="shared" si="51"/>
        <v>0</v>
      </c>
      <c r="CD22" s="271">
        <f t="shared" si="51"/>
        <v>0</v>
      </c>
      <c r="CE22" s="271">
        <f t="shared" si="51"/>
        <v>0</v>
      </c>
      <c r="CF22" s="271">
        <f t="shared" si="51"/>
        <v>0</v>
      </c>
      <c r="CG22" s="271">
        <f t="shared" si="51"/>
        <v>0</v>
      </c>
      <c r="CH22" s="279">
        <f t="shared" si="51"/>
        <v>0</v>
      </c>
      <c r="CI22" s="279">
        <f t="shared" si="34"/>
        <v>0</v>
      </c>
      <c r="CJ22" s="279">
        <v>14</v>
      </c>
      <c r="CK22" s="191">
        <f t="shared" si="52"/>
        <v>0</v>
      </c>
      <c r="CL22" s="191">
        <f t="shared" si="52"/>
        <v>0</v>
      </c>
      <c r="CM22" s="191">
        <f t="shared" si="52"/>
        <v>0</v>
      </c>
      <c r="CN22" s="191">
        <f t="shared" si="52"/>
        <v>0</v>
      </c>
      <c r="CO22" s="191">
        <f t="shared" si="52"/>
        <v>0</v>
      </c>
      <c r="CP22" s="191">
        <f t="shared" si="52"/>
        <v>0</v>
      </c>
      <c r="CQ22" s="191">
        <f t="shared" si="52"/>
        <v>0</v>
      </c>
      <c r="CR22" s="191">
        <f t="shared" si="52"/>
        <v>0</v>
      </c>
      <c r="CS22" s="191">
        <f t="shared" si="52"/>
        <v>0</v>
      </c>
      <c r="CT22" s="191">
        <f t="shared" si="52"/>
        <v>0</v>
      </c>
      <c r="CU22" s="191">
        <f t="shared" si="52"/>
        <v>0</v>
      </c>
      <c r="CV22" s="191">
        <f t="shared" si="52"/>
        <v>0</v>
      </c>
      <c r="CW22" s="191">
        <f t="shared" si="52"/>
        <v>0</v>
      </c>
      <c r="CX22" s="191">
        <f t="shared" si="52"/>
        <v>0</v>
      </c>
      <c r="CY22" s="191">
        <f t="shared" si="52"/>
        <v>0</v>
      </c>
      <c r="CZ22" s="191">
        <f t="shared" si="52"/>
        <v>0</v>
      </c>
      <c r="DA22" s="191">
        <f t="shared" si="53"/>
        <v>0</v>
      </c>
      <c r="DB22" s="191">
        <f t="shared" si="53"/>
        <v>0</v>
      </c>
      <c r="DC22" s="191">
        <f t="shared" si="53"/>
        <v>0</v>
      </c>
      <c r="DD22" s="191">
        <f t="shared" si="53"/>
        <v>0</v>
      </c>
      <c r="DE22" s="191">
        <f t="shared" si="53"/>
        <v>0</v>
      </c>
      <c r="DF22" s="191">
        <f t="shared" si="53"/>
        <v>0</v>
      </c>
      <c r="DG22" s="191">
        <f t="shared" si="53"/>
        <v>0</v>
      </c>
      <c r="DH22" s="191">
        <f t="shared" si="53"/>
        <v>0</v>
      </c>
      <c r="DI22" s="191">
        <f t="shared" si="53"/>
        <v>0</v>
      </c>
      <c r="DJ22" s="191">
        <f t="shared" si="53"/>
        <v>0</v>
      </c>
      <c r="DK22" s="191">
        <f t="shared" si="53"/>
        <v>0</v>
      </c>
      <c r="DL22" s="191">
        <f t="shared" si="53"/>
        <v>0</v>
      </c>
      <c r="DM22" s="191">
        <f t="shared" si="53"/>
        <v>0</v>
      </c>
      <c r="DN22" s="191">
        <f t="shared" si="53"/>
        <v>0</v>
      </c>
      <c r="DO22" s="243">
        <f t="shared" si="53"/>
        <v>0</v>
      </c>
      <c r="DP22" s="279">
        <f t="shared" si="36"/>
        <v>0</v>
      </c>
      <c r="DQ22" s="244"/>
      <c r="DR22" s="280">
        <f t="shared" si="37"/>
      </c>
      <c r="DS22" s="281">
        <f t="shared" si="54"/>
        <v>0</v>
      </c>
      <c r="DT22" s="282">
        <f t="shared" si="55"/>
        <v>0</v>
      </c>
      <c r="DU22" s="283">
        <f t="shared" si="55"/>
        <v>0</v>
      </c>
      <c r="DV22" s="283">
        <f t="shared" si="55"/>
        <v>0</v>
      </c>
      <c r="DW22" s="283">
        <f t="shared" si="55"/>
        <v>0</v>
      </c>
      <c r="DX22" s="283">
        <f t="shared" si="55"/>
        <v>0</v>
      </c>
      <c r="DY22" s="283">
        <f t="shared" si="55"/>
        <v>0</v>
      </c>
      <c r="DZ22" s="283">
        <f t="shared" si="55"/>
        <v>0</v>
      </c>
      <c r="EA22" s="283">
        <f t="shared" si="55"/>
        <v>0</v>
      </c>
      <c r="EB22" s="283">
        <f t="shared" si="55"/>
        <v>0</v>
      </c>
      <c r="EC22" s="283">
        <f t="shared" si="55"/>
        <v>0</v>
      </c>
      <c r="ED22" s="283">
        <f t="shared" si="55"/>
        <v>0</v>
      </c>
      <c r="EE22" s="283">
        <f t="shared" si="55"/>
        <v>0</v>
      </c>
      <c r="EF22" s="283">
        <f t="shared" si="55"/>
        <v>0</v>
      </c>
      <c r="EG22" s="283">
        <f t="shared" si="55"/>
        <v>0</v>
      </c>
      <c r="EH22" s="283">
        <f t="shared" si="55"/>
        <v>0</v>
      </c>
      <c r="EI22" s="283">
        <f t="shared" si="55"/>
        <v>0</v>
      </c>
      <c r="EJ22" s="283">
        <f t="shared" si="56"/>
        <v>0</v>
      </c>
      <c r="EK22" s="283">
        <f t="shared" si="56"/>
        <v>0</v>
      </c>
      <c r="EL22" s="283">
        <f t="shared" si="56"/>
        <v>0</v>
      </c>
      <c r="EM22" s="283">
        <f t="shared" si="56"/>
        <v>0</v>
      </c>
      <c r="EN22" s="283">
        <f t="shared" si="56"/>
        <v>0</v>
      </c>
      <c r="EO22" s="283">
        <f t="shared" si="56"/>
        <v>0</v>
      </c>
      <c r="EP22" s="283">
        <f t="shared" si="56"/>
        <v>0</v>
      </c>
      <c r="EQ22" s="283">
        <f t="shared" si="56"/>
        <v>0</v>
      </c>
      <c r="ER22" s="283">
        <f t="shared" si="56"/>
        <v>0</v>
      </c>
      <c r="ES22" s="283">
        <f t="shared" si="56"/>
        <v>0</v>
      </c>
      <c r="ET22" s="283">
        <f t="shared" si="56"/>
        <v>0</v>
      </c>
      <c r="EU22" s="283">
        <f t="shared" si="56"/>
        <v>0</v>
      </c>
      <c r="EV22" s="283">
        <f t="shared" si="56"/>
        <v>0</v>
      </c>
      <c r="EW22" s="283">
        <f t="shared" si="56"/>
        <v>0</v>
      </c>
      <c r="EX22" s="284">
        <f t="shared" si="56"/>
        <v>0</v>
      </c>
      <c r="FD22" s="269"/>
    </row>
    <row r="23" spans="2:160" s="268" customFormat="1" ht="15.75">
      <c r="B23" s="268">
        <v>13</v>
      </c>
      <c r="C23" s="270">
        <f t="shared" si="21"/>
      </c>
      <c r="D23" s="174"/>
      <c r="E23" s="271"/>
      <c r="F23" s="271"/>
      <c r="G23" s="271"/>
      <c r="H23" s="272"/>
      <c r="I23" s="273"/>
      <c r="J23" s="274"/>
      <c r="K23" s="275"/>
      <c r="L23" s="276"/>
      <c r="M23" s="275"/>
      <c r="N23" s="276"/>
      <c r="O23" s="275"/>
      <c r="P23" s="276"/>
      <c r="Q23" s="275"/>
      <c r="R23" s="276"/>
      <c r="S23" s="275"/>
      <c r="T23" s="276"/>
      <c r="U23" s="275"/>
      <c r="V23" s="277"/>
      <c r="W23" s="278"/>
      <c r="X23" s="271">
        <f t="shared" si="47"/>
        <v>0</v>
      </c>
      <c r="Y23" s="271">
        <f t="shared" si="47"/>
        <v>0</v>
      </c>
      <c r="Z23" s="271">
        <f t="shared" si="47"/>
        <v>0</v>
      </c>
      <c r="AA23" s="271">
        <f t="shared" si="47"/>
        <v>0</v>
      </c>
      <c r="AB23" s="271">
        <f t="shared" si="47"/>
        <v>0</v>
      </c>
      <c r="AC23" s="271">
        <f t="shared" si="47"/>
        <v>0</v>
      </c>
      <c r="AD23" s="271">
        <f t="shared" si="47"/>
        <v>0</v>
      </c>
      <c r="AE23" s="271">
        <f t="shared" si="47"/>
        <v>0</v>
      </c>
      <c r="AF23" s="271">
        <f t="shared" si="47"/>
        <v>0</v>
      </c>
      <c r="AG23" s="271">
        <f t="shared" si="47"/>
        <v>0</v>
      </c>
      <c r="AH23" s="271">
        <f t="shared" si="47"/>
        <v>0</v>
      </c>
      <c r="AI23" s="271">
        <f t="shared" si="47"/>
        <v>0</v>
      </c>
      <c r="AJ23" s="271">
        <f t="shared" si="47"/>
        <v>0</v>
      </c>
      <c r="AK23" s="271">
        <f t="shared" si="47"/>
        <v>0</v>
      </c>
      <c r="AL23" s="271">
        <f t="shared" si="47"/>
        <v>0</v>
      </c>
      <c r="AM23" s="271">
        <f t="shared" si="47"/>
        <v>0</v>
      </c>
      <c r="AN23" s="271">
        <f t="shared" si="48"/>
        <v>0</v>
      </c>
      <c r="AO23" s="271">
        <f t="shared" si="48"/>
        <v>0</v>
      </c>
      <c r="AP23" s="271">
        <f t="shared" si="48"/>
        <v>0</v>
      </c>
      <c r="AQ23" s="271">
        <f t="shared" si="48"/>
        <v>0</v>
      </c>
      <c r="AR23" s="271">
        <f t="shared" si="48"/>
        <v>0</v>
      </c>
      <c r="AS23" s="271">
        <f t="shared" si="48"/>
        <v>0</v>
      </c>
      <c r="AT23" s="271">
        <f t="shared" si="48"/>
        <v>0</v>
      </c>
      <c r="AU23" s="271">
        <f t="shared" si="48"/>
        <v>0</v>
      </c>
      <c r="AV23" s="271">
        <f t="shared" si="48"/>
        <v>0</v>
      </c>
      <c r="AW23" s="271">
        <f t="shared" si="48"/>
        <v>0</v>
      </c>
      <c r="AX23" s="271">
        <f t="shared" si="48"/>
        <v>0</v>
      </c>
      <c r="AY23" s="271">
        <f t="shared" si="48"/>
        <v>0</v>
      </c>
      <c r="AZ23" s="271">
        <f t="shared" si="48"/>
        <v>0</v>
      </c>
      <c r="BA23" s="271">
        <f t="shared" si="48"/>
        <v>0</v>
      </c>
      <c r="BB23" s="279">
        <f t="shared" si="48"/>
        <v>0</v>
      </c>
      <c r="BC23" s="279">
        <f t="shared" si="49"/>
        <v>0</v>
      </c>
      <c r="BD23" s="271">
        <f t="shared" si="50"/>
        <v>0</v>
      </c>
      <c r="BE23" s="271">
        <f t="shared" si="50"/>
        <v>0</v>
      </c>
      <c r="BF23" s="271">
        <f t="shared" si="50"/>
        <v>0</v>
      </c>
      <c r="BG23" s="271">
        <f t="shared" si="50"/>
        <v>0</v>
      </c>
      <c r="BH23" s="271">
        <f t="shared" si="50"/>
        <v>0</v>
      </c>
      <c r="BI23" s="271">
        <f t="shared" si="50"/>
        <v>0</v>
      </c>
      <c r="BJ23" s="271">
        <f t="shared" si="50"/>
        <v>0</v>
      </c>
      <c r="BK23" s="271">
        <f t="shared" si="50"/>
        <v>0</v>
      </c>
      <c r="BL23" s="271">
        <f t="shared" si="50"/>
        <v>0</v>
      </c>
      <c r="BM23" s="271">
        <f t="shared" si="50"/>
        <v>0</v>
      </c>
      <c r="BN23" s="271">
        <f t="shared" si="50"/>
        <v>0</v>
      </c>
      <c r="BO23" s="271">
        <f t="shared" si="50"/>
        <v>0</v>
      </c>
      <c r="BP23" s="271">
        <f t="shared" si="50"/>
        <v>0</v>
      </c>
      <c r="BQ23" s="271">
        <f t="shared" si="50"/>
        <v>0</v>
      </c>
      <c r="BR23" s="271">
        <f t="shared" si="50"/>
        <v>0</v>
      </c>
      <c r="BS23" s="271">
        <f t="shared" si="50"/>
        <v>0</v>
      </c>
      <c r="BT23" s="271">
        <f t="shared" si="51"/>
        <v>0</v>
      </c>
      <c r="BU23" s="271">
        <f t="shared" si="51"/>
        <v>0</v>
      </c>
      <c r="BV23" s="271">
        <f t="shared" si="51"/>
        <v>0</v>
      </c>
      <c r="BW23" s="271">
        <f t="shared" si="51"/>
        <v>0</v>
      </c>
      <c r="BX23" s="271">
        <f t="shared" si="51"/>
        <v>0</v>
      </c>
      <c r="BY23" s="271">
        <f t="shared" si="51"/>
        <v>0</v>
      </c>
      <c r="BZ23" s="271">
        <f t="shared" si="51"/>
        <v>0</v>
      </c>
      <c r="CA23" s="271">
        <f t="shared" si="51"/>
        <v>0</v>
      </c>
      <c r="CB23" s="271">
        <f t="shared" si="51"/>
        <v>0</v>
      </c>
      <c r="CC23" s="271">
        <f t="shared" si="51"/>
        <v>0</v>
      </c>
      <c r="CD23" s="271">
        <f t="shared" si="51"/>
        <v>0</v>
      </c>
      <c r="CE23" s="271">
        <f t="shared" si="51"/>
        <v>0</v>
      </c>
      <c r="CF23" s="271">
        <f t="shared" si="51"/>
        <v>0</v>
      </c>
      <c r="CG23" s="271">
        <f t="shared" si="51"/>
        <v>0</v>
      </c>
      <c r="CH23" s="279">
        <f t="shared" si="51"/>
        <v>0</v>
      </c>
      <c r="CI23" s="279">
        <f t="shared" si="34"/>
        <v>0</v>
      </c>
      <c r="CJ23" s="279">
        <v>15</v>
      </c>
      <c r="CK23" s="191">
        <f t="shared" si="52"/>
        <v>0</v>
      </c>
      <c r="CL23" s="191">
        <f t="shared" si="52"/>
        <v>0</v>
      </c>
      <c r="CM23" s="191">
        <f t="shared" si="52"/>
        <v>0</v>
      </c>
      <c r="CN23" s="191">
        <f t="shared" si="52"/>
        <v>0</v>
      </c>
      <c r="CO23" s="191">
        <f t="shared" si="52"/>
        <v>0</v>
      </c>
      <c r="CP23" s="191">
        <f t="shared" si="52"/>
        <v>0</v>
      </c>
      <c r="CQ23" s="191">
        <f t="shared" si="52"/>
        <v>0</v>
      </c>
      <c r="CR23" s="191">
        <f t="shared" si="52"/>
        <v>0</v>
      </c>
      <c r="CS23" s="191">
        <f t="shared" si="52"/>
        <v>0</v>
      </c>
      <c r="CT23" s="191">
        <f t="shared" si="52"/>
        <v>0</v>
      </c>
      <c r="CU23" s="191">
        <f t="shared" si="52"/>
        <v>0</v>
      </c>
      <c r="CV23" s="191">
        <f t="shared" si="52"/>
        <v>0</v>
      </c>
      <c r="CW23" s="191">
        <f t="shared" si="52"/>
        <v>0</v>
      </c>
      <c r="CX23" s="191">
        <f t="shared" si="52"/>
        <v>0</v>
      </c>
      <c r="CY23" s="191">
        <f t="shared" si="52"/>
        <v>0</v>
      </c>
      <c r="CZ23" s="191">
        <f t="shared" si="52"/>
        <v>0</v>
      </c>
      <c r="DA23" s="191">
        <f t="shared" si="53"/>
        <v>0</v>
      </c>
      <c r="DB23" s="191">
        <f t="shared" si="53"/>
        <v>0</v>
      </c>
      <c r="DC23" s="191">
        <f t="shared" si="53"/>
        <v>0</v>
      </c>
      <c r="DD23" s="191">
        <f t="shared" si="53"/>
        <v>0</v>
      </c>
      <c r="DE23" s="191">
        <f t="shared" si="53"/>
        <v>0</v>
      </c>
      <c r="DF23" s="191">
        <f t="shared" si="53"/>
        <v>0</v>
      </c>
      <c r="DG23" s="191">
        <f t="shared" si="53"/>
        <v>0</v>
      </c>
      <c r="DH23" s="191">
        <f t="shared" si="53"/>
        <v>0</v>
      </c>
      <c r="DI23" s="191">
        <f t="shared" si="53"/>
        <v>0</v>
      </c>
      <c r="DJ23" s="191">
        <f t="shared" si="53"/>
        <v>0</v>
      </c>
      <c r="DK23" s="191">
        <f t="shared" si="53"/>
        <v>0</v>
      </c>
      <c r="DL23" s="191">
        <f t="shared" si="53"/>
        <v>0</v>
      </c>
      <c r="DM23" s="191">
        <f t="shared" si="53"/>
        <v>0</v>
      </c>
      <c r="DN23" s="191">
        <f t="shared" si="53"/>
        <v>0</v>
      </c>
      <c r="DO23" s="243">
        <f t="shared" si="53"/>
        <v>0</v>
      </c>
      <c r="DP23" s="279">
        <f t="shared" si="36"/>
        <v>0</v>
      </c>
      <c r="DQ23" s="244"/>
      <c r="DR23" s="280">
        <f t="shared" si="37"/>
      </c>
      <c r="DS23" s="281">
        <f t="shared" si="54"/>
        <v>0</v>
      </c>
      <c r="DT23" s="282">
        <f t="shared" si="55"/>
        <v>0</v>
      </c>
      <c r="DU23" s="283">
        <f t="shared" si="55"/>
        <v>0</v>
      </c>
      <c r="DV23" s="283">
        <f t="shared" si="55"/>
        <v>0</v>
      </c>
      <c r="DW23" s="283">
        <f t="shared" si="55"/>
        <v>0</v>
      </c>
      <c r="DX23" s="283">
        <f t="shared" si="55"/>
        <v>0</v>
      </c>
      <c r="DY23" s="283">
        <f t="shared" si="55"/>
        <v>0</v>
      </c>
      <c r="DZ23" s="283">
        <f t="shared" si="55"/>
        <v>0</v>
      </c>
      <c r="EA23" s="283">
        <f t="shared" si="55"/>
        <v>0</v>
      </c>
      <c r="EB23" s="283">
        <f t="shared" si="55"/>
        <v>0</v>
      </c>
      <c r="EC23" s="283">
        <f t="shared" si="55"/>
        <v>0</v>
      </c>
      <c r="ED23" s="283">
        <f t="shared" si="55"/>
        <v>0</v>
      </c>
      <c r="EE23" s="283">
        <f t="shared" si="55"/>
        <v>0</v>
      </c>
      <c r="EF23" s="283">
        <f t="shared" si="55"/>
        <v>0</v>
      </c>
      <c r="EG23" s="283">
        <f t="shared" si="55"/>
        <v>0</v>
      </c>
      <c r="EH23" s="283">
        <f t="shared" si="55"/>
        <v>0</v>
      </c>
      <c r="EI23" s="283">
        <f t="shared" si="55"/>
        <v>0</v>
      </c>
      <c r="EJ23" s="283">
        <f t="shared" si="56"/>
        <v>0</v>
      </c>
      <c r="EK23" s="283">
        <f t="shared" si="56"/>
        <v>0</v>
      </c>
      <c r="EL23" s="283">
        <f t="shared" si="56"/>
        <v>0</v>
      </c>
      <c r="EM23" s="283">
        <f t="shared" si="56"/>
        <v>0</v>
      </c>
      <c r="EN23" s="283">
        <f t="shared" si="56"/>
        <v>0</v>
      </c>
      <c r="EO23" s="283">
        <f t="shared" si="56"/>
        <v>0</v>
      </c>
      <c r="EP23" s="283">
        <f t="shared" si="56"/>
        <v>0</v>
      </c>
      <c r="EQ23" s="283">
        <f t="shared" si="56"/>
        <v>0</v>
      </c>
      <c r="ER23" s="283">
        <f t="shared" si="56"/>
        <v>0</v>
      </c>
      <c r="ES23" s="283">
        <f t="shared" si="56"/>
        <v>0</v>
      </c>
      <c r="ET23" s="283">
        <f t="shared" si="56"/>
        <v>0</v>
      </c>
      <c r="EU23" s="283">
        <f t="shared" si="56"/>
        <v>0</v>
      </c>
      <c r="EV23" s="283">
        <f t="shared" si="56"/>
        <v>0</v>
      </c>
      <c r="EW23" s="283">
        <f t="shared" si="56"/>
        <v>0</v>
      </c>
      <c r="EX23" s="284">
        <f t="shared" si="56"/>
        <v>0</v>
      </c>
      <c r="FB23" s="268">
        <v>1</v>
      </c>
      <c r="FC23" s="268">
        <f>VLOOKUP(E2,FC10:FD21,2,0)</f>
        <v>12</v>
      </c>
      <c r="FD23" s="269">
        <f>G2</f>
        <v>2021</v>
      </c>
    </row>
    <row r="24" spans="2:160" s="268" customFormat="1" ht="15.75">
      <c r="B24" s="268">
        <v>14</v>
      </c>
      <c r="C24" s="270">
        <f t="shared" si="21"/>
      </c>
      <c r="D24" s="174"/>
      <c r="E24" s="271"/>
      <c r="F24" s="271"/>
      <c r="G24" s="271"/>
      <c r="H24" s="272"/>
      <c r="I24" s="273"/>
      <c r="J24" s="274"/>
      <c r="K24" s="275"/>
      <c r="L24" s="276"/>
      <c r="M24" s="275"/>
      <c r="N24" s="276"/>
      <c r="O24" s="275"/>
      <c r="P24" s="276"/>
      <c r="Q24" s="275"/>
      <c r="R24" s="276"/>
      <c r="S24" s="275"/>
      <c r="T24" s="276"/>
      <c r="U24" s="275"/>
      <c r="V24" s="277"/>
      <c r="W24" s="278"/>
      <c r="X24" s="271">
        <f t="shared" si="47"/>
        <v>0</v>
      </c>
      <c r="Y24" s="271">
        <f t="shared" si="47"/>
        <v>0</v>
      </c>
      <c r="Z24" s="271">
        <f t="shared" si="47"/>
        <v>0</v>
      </c>
      <c r="AA24" s="271">
        <f t="shared" si="47"/>
        <v>0</v>
      </c>
      <c r="AB24" s="271">
        <f t="shared" si="47"/>
        <v>0</v>
      </c>
      <c r="AC24" s="271">
        <f t="shared" si="47"/>
        <v>0</v>
      </c>
      <c r="AD24" s="271">
        <f t="shared" si="47"/>
        <v>0</v>
      </c>
      <c r="AE24" s="271">
        <f t="shared" si="47"/>
        <v>0</v>
      </c>
      <c r="AF24" s="271">
        <f t="shared" si="47"/>
        <v>0</v>
      </c>
      <c r="AG24" s="271">
        <f t="shared" si="47"/>
        <v>0</v>
      </c>
      <c r="AH24" s="271">
        <f t="shared" si="47"/>
        <v>0</v>
      </c>
      <c r="AI24" s="271">
        <f t="shared" si="47"/>
        <v>0</v>
      </c>
      <c r="AJ24" s="271">
        <f t="shared" si="47"/>
        <v>0</v>
      </c>
      <c r="AK24" s="271">
        <f t="shared" si="47"/>
        <v>0</v>
      </c>
      <c r="AL24" s="271">
        <f t="shared" si="47"/>
        <v>0</v>
      </c>
      <c r="AM24" s="271">
        <f t="shared" si="47"/>
        <v>0</v>
      </c>
      <c r="AN24" s="271">
        <f t="shared" si="48"/>
        <v>0</v>
      </c>
      <c r="AO24" s="271">
        <f t="shared" si="48"/>
        <v>0</v>
      </c>
      <c r="AP24" s="271">
        <f t="shared" si="48"/>
        <v>0</v>
      </c>
      <c r="AQ24" s="271">
        <f t="shared" si="48"/>
        <v>0</v>
      </c>
      <c r="AR24" s="271">
        <f t="shared" si="48"/>
        <v>0</v>
      </c>
      <c r="AS24" s="271">
        <f t="shared" si="48"/>
        <v>0</v>
      </c>
      <c r="AT24" s="271">
        <f t="shared" si="48"/>
        <v>0</v>
      </c>
      <c r="AU24" s="271">
        <f t="shared" si="48"/>
        <v>0</v>
      </c>
      <c r="AV24" s="271">
        <f t="shared" si="48"/>
        <v>0</v>
      </c>
      <c r="AW24" s="271">
        <f t="shared" si="48"/>
        <v>0</v>
      </c>
      <c r="AX24" s="271">
        <f t="shared" si="48"/>
        <v>0</v>
      </c>
      <c r="AY24" s="271">
        <f t="shared" si="48"/>
        <v>0</v>
      </c>
      <c r="AZ24" s="271">
        <f t="shared" si="48"/>
        <v>0</v>
      </c>
      <c r="BA24" s="271">
        <f t="shared" si="48"/>
        <v>0</v>
      </c>
      <c r="BB24" s="279">
        <f t="shared" si="48"/>
        <v>0</v>
      </c>
      <c r="BC24" s="279">
        <f t="shared" si="49"/>
        <v>0</v>
      </c>
      <c r="BD24" s="271">
        <f t="shared" si="50"/>
        <v>0</v>
      </c>
      <c r="BE24" s="271">
        <f t="shared" si="50"/>
        <v>0</v>
      </c>
      <c r="BF24" s="271">
        <f t="shared" si="50"/>
        <v>0</v>
      </c>
      <c r="BG24" s="271">
        <f t="shared" si="50"/>
        <v>0</v>
      </c>
      <c r="BH24" s="271">
        <f t="shared" si="50"/>
        <v>0</v>
      </c>
      <c r="BI24" s="271">
        <f t="shared" si="50"/>
        <v>0</v>
      </c>
      <c r="BJ24" s="271">
        <f t="shared" si="50"/>
        <v>0</v>
      </c>
      <c r="BK24" s="271">
        <f t="shared" si="50"/>
        <v>0</v>
      </c>
      <c r="BL24" s="271">
        <f t="shared" si="50"/>
        <v>0</v>
      </c>
      <c r="BM24" s="271">
        <f t="shared" si="50"/>
        <v>0</v>
      </c>
      <c r="BN24" s="271">
        <f t="shared" si="50"/>
        <v>0</v>
      </c>
      <c r="BO24" s="271">
        <f t="shared" si="50"/>
        <v>0</v>
      </c>
      <c r="BP24" s="271">
        <f t="shared" si="50"/>
        <v>0</v>
      </c>
      <c r="BQ24" s="271">
        <f t="shared" si="50"/>
        <v>0</v>
      </c>
      <c r="BR24" s="271">
        <f t="shared" si="50"/>
        <v>0</v>
      </c>
      <c r="BS24" s="271">
        <f t="shared" si="50"/>
        <v>0</v>
      </c>
      <c r="BT24" s="271">
        <f t="shared" si="51"/>
        <v>0</v>
      </c>
      <c r="BU24" s="271">
        <f t="shared" si="51"/>
        <v>0</v>
      </c>
      <c r="BV24" s="271">
        <f t="shared" si="51"/>
        <v>0</v>
      </c>
      <c r="BW24" s="271">
        <f t="shared" si="51"/>
        <v>0</v>
      </c>
      <c r="BX24" s="271">
        <f t="shared" si="51"/>
        <v>0</v>
      </c>
      <c r="BY24" s="271">
        <f t="shared" si="51"/>
        <v>0</v>
      </c>
      <c r="BZ24" s="271">
        <f t="shared" si="51"/>
        <v>0</v>
      </c>
      <c r="CA24" s="271">
        <f t="shared" si="51"/>
        <v>0</v>
      </c>
      <c r="CB24" s="271">
        <f t="shared" si="51"/>
        <v>0</v>
      </c>
      <c r="CC24" s="271">
        <f t="shared" si="51"/>
        <v>0</v>
      </c>
      <c r="CD24" s="271">
        <f t="shared" si="51"/>
        <v>0</v>
      </c>
      <c r="CE24" s="271">
        <f t="shared" si="51"/>
        <v>0</v>
      </c>
      <c r="CF24" s="271">
        <f t="shared" si="51"/>
        <v>0</v>
      </c>
      <c r="CG24" s="271">
        <f t="shared" si="51"/>
        <v>0</v>
      </c>
      <c r="CH24" s="279">
        <f t="shared" si="51"/>
        <v>0</v>
      </c>
      <c r="CI24" s="279">
        <f t="shared" si="34"/>
        <v>0</v>
      </c>
      <c r="CJ24" s="279">
        <v>16</v>
      </c>
      <c r="CK24" s="191">
        <f t="shared" si="52"/>
        <v>0</v>
      </c>
      <c r="CL24" s="191">
        <f t="shared" si="52"/>
        <v>0</v>
      </c>
      <c r="CM24" s="191">
        <f t="shared" si="52"/>
        <v>0</v>
      </c>
      <c r="CN24" s="191">
        <f t="shared" si="52"/>
        <v>0</v>
      </c>
      <c r="CO24" s="191">
        <f t="shared" si="52"/>
        <v>0</v>
      </c>
      <c r="CP24" s="191">
        <f t="shared" si="52"/>
        <v>0</v>
      </c>
      <c r="CQ24" s="191">
        <f t="shared" si="52"/>
        <v>0</v>
      </c>
      <c r="CR24" s="191">
        <f t="shared" si="52"/>
        <v>0</v>
      </c>
      <c r="CS24" s="191">
        <f t="shared" si="52"/>
        <v>0</v>
      </c>
      <c r="CT24" s="191">
        <f t="shared" si="52"/>
        <v>0</v>
      </c>
      <c r="CU24" s="191">
        <f t="shared" si="52"/>
        <v>0</v>
      </c>
      <c r="CV24" s="191">
        <f t="shared" si="52"/>
        <v>0</v>
      </c>
      <c r="CW24" s="191">
        <f t="shared" si="52"/>
        <v>0</v>
      </c>
      <c r="CX24" s="191">
        <f t="shared" si="52"/>
        <v>0</v>
      </c>
      <c r="CY24" s="191">
        <f t="shared" si="52"/>
        <v>0</v>
      </c>
      <c r="CZ24" s="191">
        <f t="shared" si="52"/>
        <v>0</v>
      </c>
      <c r="DA24" s="191">
        <f t="shared" si="53"/>
        <v>0</v>
      </c>
      <c r="DB24" s="191">
        <f t="shared" si="53"/>
        <v>0</v>
      </c>
      <c r="DC24" s="191">
        <f t="shared" si="53"/>
        <v>0</v>
      </c>
      <c r="DD24" s="191">
        <f t="shared" si="53"/>
        <v>0</v>
      </c>
      <c r="DE24" s="191">
        <f t="shared" si="53"/>
        <v>0</v>
      </c>
      <c r="DF24" s="191">
        <f t="shared" si="53"/>
        <v>0</v>
      </c>
      <c r="DG24" s="191">
        <f t="shared" si="53"/>
        <v>0</v>
      </c>
      <c r="DH24" s="191">
        <f t="shared" si="53"/>
        <v>0</v>
      </c>
      <c r="DI24" s="191">
        <f t="shared" si="53"/>
        <v>0</v>
      </c>
      <c r="DJ24" s="191">
        <f t="shared" si="53"/>
        <v>0</v>
      </c>
      <c r="DK24" s="191">
        <f t="shared" si="53"/>
        <v>0</v>
      </c>
      <c r="DL24" s="191">
        <f t="shared" si="53"/>
        <v>0</v>
      </c>
      <c r="DM24" s="191">
        <f t="shared" si="53"/>
        <v>0</v>
      </c>
      <c r="DN24" s="191">
        <f t="shared" si="53"/>
        <v>0</v>
      </c>
      <c r="DO24" s="243">
        <f t="shared" si="53"/>
        <v>0</v>
      </c>
      <c r="DP24" s="279">
        <f t="shared" si="36"/>
        <v>0</v>
      </c>
      <c r="DQ24" s="244"/>
      <c r="DR24" s="280">
        <f t="shared" si="37"/>
      </c>
      <c r="DS24" s="281">
        <f t="shared" si="54"/>
        <v>0</v>
      </c>
      <c r="DT24" s="282">
        <f t="shared" si="55"/>
        <v>0</v>
      </c>
      <c r="DU24" s="283">
        <f t="shared" si="55"/>
        <v>0</v>
      </c>
      <c r="DV24" s="283">
        <f t="shared" si="55"/>
        <v>0</v>
      </c>
      <c r="DW24" s="283">
        <f t="shared" si="55"/>
        <v>0</v>
      </c>
      <c r="DX24" s="283">
        <f t="shared" si="55"/>
        <v>0</v>
      </c>
      <c r="DY24" s="283">
        <f t="shared" si="55"/>
        <v>0</v>
      </c>
      <c r="DZ24" s="283">
        <f t="shared" si="55"/>
        <v>0</v>
      </c>
      <c r="EA24" s="283">
        <f t="shared" si="55"/>
        <v>0</v>
      </c>
      <c r="EB24" s="283">
        <f t="shared" si="55"/>
        <v>0</v>
      </c>
      <c r="EC24" s="283">
        <f t="shared" si="55"/>
        <v>0</v>
      </c>
      <c r="ED24" s="283">
        <f t="shared" si="55"/>
        <v>0</v>
      </c>
      <c r="EE24" s="283">
        <f t="shared" si="55"/>
        <v>0</v>
      </c>
      <c r="EF24" s="283">
        <f t="shared" si="55"/>
        <v>0</v>
      </c>
      <c r="EG24" s="283">
        <f t="shared" si="55"/>
        <v>0</v>
      </c>
      <c r="EH24" s="283">
        <f t="shared" si="55"/>
        <v>0</v>
      </c>
      <c r="EI24" s="283">
        <f t="shared" si="55"/>
        <v>0</v>
      </c>
      <c r="EJ24" s="283">
        <f t="shared" si="56"/>
        <v>0</v>
      </c>
      <c r="EK24" s="283">
        <f t="shared" si="56"/>
        <v>0</v>
      </c>
      <c r="EL24" s="283">
        <f t="shared" si="56"/>
        <v>0</v>
      </c>
      <c r="EM24" s="283">
        <f t="shared" si="56"/>
        <v>0</v>
      </c>
      <c r="EN24" s="283">
        <f t="shared" si="56"/>
        <v>0</v>
      </c>
      <c r="EO24" s="283">
        <f t="shared" si="56"/>
        <v>0</v>
      </c>
      <c r="EP24" s="283">
        <f t="shared" si="56"/>
        <v>0</v>
      </c>
      <c r="EQ24" s="283">
        <f t="shared" si="56"/>
        <v>0</v>
      </c>
      <c r="ER24" s="283">
        <f t="shared" si="56"/>
        <v>0</v>
      </c>
      <c r="ES24" s="283">
        <f t="shared" si="56"/>
        <v>0</v>
      </c>
      <c r="ET24" s="283">
        <f t="shared" si="56"/>
        <v>0</v>
      </c>
      <c r="EU24" s="283">
        <f t="shared" si="56"/>
        <v>0</v>
      </c>
      <c r="EV24" s="283">
        <f t="shared" si="56"/>
        <v>0</v>
      </c>
      <c r="EW24" s="283">
        <f t="shared" si="56"/>
        <v>0</v>
      </c>
      <c r="EX24" s="284">
        <f t="shared" si="56"/>
        <v>0</v>
      </c>
      <c r="FD24" s="269"/>
    </row>
    <row r="25" spans="2:160" s="268" customFormat="1" ht="15.75">
      <c r="B25" s="268">
        <v>15</v>
      </c>
      <c r="C25" s="270">
        <f t="shared" si="21"/>
      </c>
      <c r="D25" s="174"/>
      <c r="E25" s="271"/>
      <c r="F25" s="271"/>
      <c r="G25" s="271"/>
      <c r="H25" s="272"/>
      <c r="I25" s="273"/>
      <c r="J25" s="274"/>
      <c r="K25" s="275"/>
      <c r="L25" s="276"/>
      <c r="M25" s="275"/>
      <c r="N25" s="276"/>
      <c r="O25" s="275"/>
      <c r="P25" s="276"/>
      <c r="Q25" s="275"/>
      <c r="R25" s="276"/>
      <c r="S25" s="275"/>
      <c r="T25" s="276"/>
      <c r="U25" s="275"/>
      <c r="V25" s="277"/>
      <c r="W25" s="278"/>
      <c r="X25" s="271">
        <f t="shared" si="47"/>
        <v>0</v>
      </c>
      <c r="Y25" s="271">
        <f t="shared" si="47"/>
        <v>0</v>
      </c>
      <c r="Z25" s="271">
        <f t="shared" si="47"/>
        <v>0</v>
      </c>
      <c r="AA25" s="271">
        <f t="shared" si="47"/>
        <v>0</v>
      </c>
      <c r="AB25" s="271">
        <f t="shared" si="47"/>
        <v>0</v>
      </c>
      <c r="AC25" s="271">
        <f t="shared" si="47"/>
        <v>0</v>
      </c>
      <c r="AD25" s="271">
        <f t="shared" si="47"/>
        <v>0</v>
      </c>
      <c r="AE25" s="271">
        <f t="shared" si="47"/>
        <v>0</v>
      </c>
      <c r="AF25" s="271">
        <f t="shared" si="47"/>
        <v>0</v>
      </c>
      <c r="AG25" s="271">
        <f t="shared" si="47"/>
        <v>0</v>
      </c>
      <c r="AH25" s="271">
        <f t="shared" si="47"/>
        <v>0</v>
      </c>
      <c r="AI25" s="271">
        <f t="shared" si="47"/>
        <v>0</v>
      </c>
      <c r="AJ25" s="271">
        <f t="shared" si="47"/>
        <v>0</v>
      </c>
      <c r="AK25" s="271">
        <f t="shared" si="47"/>
        <v>0</v>
      </c>
      <c r="AL25" s="271">
        <f t="shared" si="47"/>
        <v>0</v>
      </c>
      <c r="AM25" s="271">
        <f t="shared" si="47"/>
        <v>0</v>
      </c>
      <c r="AN25" s="271">
        <f t="shared" si="48"/>
        <v>0</v>
      </c>
      <c r="AO25" s="271">
        <f t="shared" si="48"/>
        <v>0</v>
      </c>
      <c r="AP25" s="271">
        <f t="shared" si="48"/>
        <v>0</v>
      </c>
      <c r="AQ25" s="271">
        <f t="shared" si="48"/>
        <v>0</v>
      </c>
      <c r="AR25" s="271">
        <f t="shared" si="48"/>
        <v>0</v>
      </c>
      <c r="AS25" s="271">
        <f t="shared" si="48"/>
        <v>0</v>
      </c>
      <c r="AT25" s="271">
        <f t="shared" si="48"/>
        <v>0</v>
      </c>
      <c r="AU25" s="271">
        <f t="shared" si="48"/>
        <v>0</v>
      </c>
      <c r="AV25" s="271">
        <f t="shared" si="48"/>
        <v>0</v>
      </c>
      <c r="AW25" s="271">
        <f t="shared" si="48"/>
        <v>0</v>
      </c>
      <c r="AX25" s="271">
        <f t="shared" si="48"/>
        <v>0</v>
      </c>
      <c r="AY25" s="271">
        <f t="shared" si="48"/>
        <v>0</v>
      </c>
      <c r="AZ25" s="271">
        <f t="shared" si="48"/>
        <v>0</v>
      </c>
      <c r="BA25" s="271">
        <f t="shared" si="48"/>
        <v>0</v>
      </c>
      <c r="BB25" s="279">
        <f t="shared" si="48"/>
        <v>0</v>
      </c>
      <c r="BC25" s="279">
        <f t="shared" si="49"/>
        <v>0</v>
      </c>
      <c r="BD25" s="271">
        <f t="shared" si="50"/>
        <v>0</v>
      </c>
      <c r="BE25" s="271">
        <f t="shared" si="50"/>
        <v>0</v>
      </c>
      <c r="BF25" s="271">
        <f t="shared" si="50"/>
        <v>0</v>
      </c>
      <c r="BG25" s="271">
        <f t="shared" si="50"/>
        <v>0</v>
      </c>
      <c r="BH25" s="271">
        <f t="shared" si="50"/>
        <v>0</v>
      </c>
      <c r="BI25" s="271">
        <f t="shared" si="50"/>
        <v>0</v>
      </c>
      <c r="BJ25" s="271">
        <f t="shared" si="50"/>
        <v>0</v>
      </c>
      <c r="BK25" s="271">
        <f t="shared" si="50"/>
        <v>0</v>
      </c>
      <c r="BL25" s="271">
        <f t="shared" si="50"/>
        <v>0</v>
      </c>
      <c r="BM25" s="271">
        <f t="shared" si="50"/>
        <v>0</v>
      </c>
      <c r="BN25" s="271">
        <f t="shared" si="50"/>
        <v>0</v>
      </c>
      <c r="BO25" s="271">
        <f t="shared" si="50"/>
        <v>0</v>
      </c>
      <c r="BP25" s="271">
        <f t="shared" si="50"/>
        <v>0</v>
      </c>
      <c r="BQ25" s="271">
        <f t="shared" si="50"/>
        <v>0</v>
      </c>
      <c r="BR25" s="271">
        <f t="shared" si="50"/>
        <v>0</v>
      </c>
      <c r="BS25" s="271">
        <f t="shared" si="50"/>
        <v>0</v>
      </c>
      <c r="BT25" s="271">
        <f t="shared" si="51"/>
        <v>0</v>
      </c>
      <c r="BU25" s="271">
        <f t="shared" si="51"/>
        <v>0</v>
      </c>
      <c r="BV25" s="271">
        <f t="shared" si="51"/>
        <v>0</v>
      </c>
      <c r="BW25" s="271">
        <f t="shared" si="51"/>
        <v>0</v>
      </c>
      <c r="BX25" s="271">
        <f t="shared" si="51"/>
        <v>0</v>
      </c>
      <c r="BY25" s="271">
        <f t="shared" si="51"/>
        <v>0</v>
      </c>
      <c r="BZ25" s="271">
        <f t="shared" si="51"/>
        <v>0</v>
      </c>
      <c r="CA25" s="271">
        <f t="shared" si="51"/>
        <v>0</v>
      </c>
      <c r="CB25" s="271">
        <f t="shared" si="51"/>
        <v>0</v>
      </c>
      <c r="CC25" s="271">
        <f t="shared" si="51"/>
        <v>0</v>
      </c>
      <c r="CD25" s="271">
        <f t="shared" si="51"/>
        <v>0</v>
      </c>
      <c r="CE25" s="271">
        <f t="shared" si="51"/>
        <v>0</v>
      </c>
      <c r="CF25" s="271">
        <f t="shared" si="51"/>
        <v>0</v>
      </c>
      <c r="CG25" s="271">
        <f t="shared" si="51"/>
        <v>0</v>
      </c>
      <c r="CH25" s="279">
        <f t="shared" si="51"/>
        <v>0</v>
      </c>
      <c r="CI25" s="279">
        <f t="shared" si="34"/>
        <v>0</v>
      </c>
      <c r="CJ25" s="279">
        <v>17</v>
      </c>
      <c r="CK25" s="191">
        <f t="shared" si="52"/>
        <v>0</v>
      </c>
      <c r="CL25" s="191">
        <f t="shared" si="52"/>
        <v>0</v>
      </c>
      <c r="CM25" s="191">
        <f t="shared" si="52"/>
        <v>0</v>
      </c>
      <c r="CN25" s="191">
        <f t="shared" si="52"/>
        <v>0</v>
      </c>
      <c r="CO25" s="191">
        <f t="shared" si="52"/>
        <v>0</v>
      </c>
      <c r="CP25" s="191">
        <f t="shared" si="52"/>
        <v>0</v>
      </c>
      <c r="CQ25" s="191">
        <f t="shared" si="52"/>
        <v>0</v>
      </c>
      <c r="CR25" s="191">
        <f t="shared" si="52"/>
        <v>0</v>
      </c>
      <c r="CS25" s="191">
        <f t="shared" si="52"/>
        <v>0</v>
      </c>
      <c r="CT25" s="191">
        <f t="shared" si="52"/>
        <v>0</v>
      </c>
      <c r="CU25" s="191">
        <f t="shared" si="52"/>
        <v>0</v>
      </c>
      <c r="CV25" s="191">
        <f t="shared" si="52"/>
        <v>0</v>
      </c>
      <c r="CW25" s="191">
        <f t="shared" si="52"/>
        <v>0</v>
      </c>
      <c r="CX25" s="191">
        <f t="shared" si="52"/>
        <v>0</v>
      </c>
      <c r="CY25" s="191">
        <f t="shared" si="52"/>
        <v>0</v>
      </c>
      <c r="CZ25" s="191">
        <f t="shared" si="52"/>
        <v>0</v>
      </c>
      <c r="DA25" s="191">
        <f t="shared" si="53"/>
        <v>0</v>
      </c>
      <c r="DB25" s="191">
        <f t="shared" si="53"/>
        <v>0</v>
      </c>
      <c r="DC25" s="191">
        <f t="shared" si="53"/>
        <v>0</v>
      </c>
      <c r="DD25" s="191">
        <f t="shared" si="53"/>
        <v>0</v>
      </c>
      <c r="DE25" s="191">
        <f t="shared" si="53"/>
        <v>0</v>
      </c>
      <c r="DF25" s="191">
        <f t="shared" si="53"/>
        <v>0</v>
      </c>
      <c r="DG25" s="191">
        <f t="shared" si="53"/>
        <v>0</v>
      </c>
      <c r="DH25" s="191">
        <f t="shared" si="53"/>
        <v>0</v>
      </c>
      <c r="DI25" s="191">
        <f t="shared" si="53"/>
        <v>0</v>
      </c>
      <c r="DJ25" s="191">
        <f t="shared" si="53"/>
        <v>0</v>
      </c>
      <c r="DK25" s="191">
        <f t="shared" si="53"/>
        <v>0</v>
      </c>
      <c r="DL25" s="191">
        <f t="shared" si="53"/>
        <v>0</v>
      </c>
      <c r="DM25" s="191">
        <f t="shared" si="53"/>
        <v>0</v>
      </c>
      <c r="DN25" s="191">
        <f t="shared" si="53"/>
        <v>0</v>
      </c>
      <c r="DO25" s="243">
        <f t="shared" si="53"/>
        <v>0</v>
      </c>
      <c r="DP25" s="279">
        <f t="shared" si="36"/>
        <v>0</v>
      </c>
      <c r="DQ25" s="244"/>
      <c r="DR25" s="280">
        <f t="shared" si="37"/>
      </c>
      <c r="DS25" s="281">
        <f t="shared" si="54"/>
        <v>0</v>
      </c>
      <c r="DT25" s="282">
        <f t="shared" si="55"/>
        <v>0</v>
      </c>
      <c r="DU25" s="283">
        <f t="shared" si="55"/>
        <v>0</v>
      </c>
      <c r="DV25" s="283">
        <f t="shared" si="55"/>
        <v>0</v>
      </c>
      <c r="DW25" s="283">
        <f t="shared" si="55"/>
        <v>0</v>
      </c>
      <c r="DX25" s="283">
        <f t="shared" si="55"/>
        <v>0</v>
      </c>
      <c r="DY25" s="283">
        <f t="shared" si="55"/>
        <v>0</v>
      </c>
      <c r="DZ25" s="283">
        <f t="shared" si="55"/>
        <v>0</v>
      </c>
      <c r="EA25" s="283">
        <f t="shared" si="55"/>
        <v>0</v>
      </c>
      <c r="EB25" s="283">
        <f t="shared" si="55"/>
        <v>0</v>
      </c>
      <c r="EC25" s="283">
        <f t="shared" si="55"/>
        <v>0</v>
      </c>
      <c r="ED25" s="283">
        <f t="shared" si="55"/>
        <v>0</v>
      </c>
      <c r="EE25" s="283">
        <f t="shared" si="55"/>
        <v>0</v>
      </c>
      <c r="EF25" s="283">
        <f t="shared" si="55"/>
        <v>0</v>
      </c>
      <c r="EG25" s="283">
        <f t="shared" si="55"/>
        <v>0</v>
      </c>
      <c r="EH25" s="283">
        <f t="shared" si="55"/>
        <v>0</v>
      </c>
      <c r="EI25" s="283">
        <f t="shared" si="55"/>
        <v>0</v>
      </c>
      <c r="EJ25" s="283">
        <f t="shared" si="56"/>
        <v>0</v>
      </c>
      <c r="EK25" s="283">
        <f t="shared" si="56"/>
        <v>0</v>
      </c>
      <c r="EL25" s="283">
        <f t="shared" si="56"/>
        <v>0</v>
      </c>
      <c r="EM25" s="283">
        <f t="shared" si="56"/>
        <v>0</v>
      </c>
      <c r="EN25" s="283">
        <f t="shared" si="56"/>
        <v>0</v>
      </c>
      <c r="EO25" s="283">
        <f t="shared" si="56"/>
        <v>0</v>
      </c>
      <c r="EP25" s="283">
        <f t="shared" si="56"/>
        <v>0</v>
      </c>
      <c r="EQ25" s="283">
        <f t="shared" si="56"/>
        <v>0</v>
      </c>
      <c r="ER25" s="283">
        <f t="shared" si="56"/>
        <v>0</v>
      </c>
      <c r="ES25" s="283">
        <f t="shared" si="56"/>
        <v>0</v>
      </c>
      <c r="ET25" s="283">
        <f t="shared" si="56"/>
        <v>0</v>
      </c>
      <c r="EU25" s="283">
        <f t="shared" si="56"/>
        <v>0</v>
      </c>
      <c r="EV25" s="283">
        <f t="shared" si="56"/>
        <v>0</v>
      </c>
      <c r="EW25" s="283">
        <f t="shared" si="56"/>
        <v>0</v>
      </c>
      <c r="EX25" s="284">
        <f t="shared" si="56"/>
        <v>0</v>
      </c>
      <c r="FC25" s="285" t="str">
        <f>(DAY(FB23)&amp;"/"&amp;MONTH(FC23)&amp;"/"&amp;YEAR(FD23))</f>
        <v>1/1/1905</v>
      </c>
      <c r="FD25" s="269"/>
    </row>
    <row r="26" spans="2:160" s="268" customFormat="1" ht="15.75">
      <c r="B26" s="268">
        <v>16</v>
      </c>
      <c r="C26" s="270">
        <f t="shared" si="21"/>
      </c>
      <c r="D26" s="174"/>
      <c r="E26" s="271"/>
      <c r="F26" s="271"/>
      <c r="G26" s="271"/>
      <c r="H26" s="272"/>
      <c r="I26" s="273"/>
      <c r="J26" s="274"/>
      <c r="K26" s="275"/>
      <c r="L26" s="276"/>
      <c r="M26" s="275"/>
      <c r="N26" s="276"/>
      <c r="O26" s="275"/>
      <c r="P26" s="276"/>
      <c r="Q26" s="275"/>
      <c r="R26" s="276"/>
      <c r="S26" s="275"/>
      <c r="T26" s="276"/>
      <c r="U26" s="275"/>
      <c r="V26" s="277"/>
      <c r="W26" s="278"/>
      <c r="X26" s="271">
        <f t="shared" si="47"/>
        <v>0</v>
      </c>
      <c r="Y26" s="271">
        <f t="shared" si="47"/>
        <v>0</v>
      </c>
      <c r="Z26" s="271">
        <f t="shared" si="47"/>
        <v>0</v>
      </c>
      <c r="AA26" s="271">
        <f t="shared" si="47"/>
        <v>0</v>
      </c>
      <c r="AB26" s="271">
        <f t="shared" si="47"/>
        <v>0</v>
      </c>
      <c r="AC26" s="271">
        <f t="shared" si="47"/>
        <v>0</v>
      </c>
      <c r="AD26" s="271">
        <f t="shared" si="47"/>
        <v>0</v>
      </c>
      <c r="AE26" s="271">
        <f t="shared" si="47"/>
        <v>0</v>
      </c>
      <c r="AF26" s="271">
        <f t="shared" si="47"/>
        <v>0</v>
      </c>
      <c r="AG26" s="271">
        <f t="shared" si="47"/>
        <v>0</v>
      </c>
      <c r="AH26" s="271">
        <f t="shared" si="47"/>
        <v>0</v>
      </c>
      <c r="AI26" s="271">
        <f t="shared" si="47"/>
        <v>0</v>
      </c>
      <c r="AJ26" s="271">
        <f t="shared" si="47"/>
        <v>0</v>
      </c>
      <c r="AK26" s="271">
        <f t="shared" si="47"/>
        <v>0</v>
      </c>
      <c r="AL26" s="271">
        <f t="shared" si="47"/>
        <v>0</v>
      </c>
      <c r="AM26" s="271">
        <f t="shared" si="47"/>
        <v>0</v>
      </c>
      <c r="AN26" s="271">
        <f t="shared" si="48"/>
        <v>0</v>
      </c>
      <c r="AO26" s="271">
        <f t="shared" si="48"/>
        <v>0</v>
      </c>
      <c r="AP26" s="271">
        <f t="shared" si="48"/>
        <v>0</v>
      </c>
      <c r="AQ26" s="271">
        <f t="shared" si="48"/>
        <v>0</v>
      </c>
      <c r="AR26" s="271">
        <f t="shared" si="48"/>
        <v>0</v>
      </c>
      <c r="AS26" s="271">
        <f t="shared" si="48"/>
        <v>0</v>
      </c>
      <c r="AT26" s="271">
        <f t="shared" si="48"/>
        <v>0</v>
      </c>
      <c r="AU26" s="271">
        <f t="shared" si="48"/>
        <v>0</v>
      </c>
      <c r="AV26" s="271">
        <f t="shared" si="48"/>
        <v>0</v>
      </c>
      <c r="AW26" s="271">
        <f t="shared" si="48"/>
        <v>0</v>
      </c>
      <c r="AX26" s="271">
        <f t="shared" si="48"/>
        <v>0</v>
      </c>
      <c r="AY26" s="271">
        <f t="shared" si="48"/>
        <v>0</v>
      </c>
      <c r="AZ26" s="271">
        <f t="shared" si="48"/>
        <v>0</v>
      </c>
      <c r="BA26" s="271">
        <f t="shared" si="48"/>
        <v>0</v>
      </c>
      <c r="BB26" s="279">
        <f t="shared" si="48"/>
        <v>0</v>
      </c>
      <c r="BC26" s="279">
        <f t="shared" si="49"/>
        <v>0</v>
      </c>
      <c r="BD26" s="271">
        <f t="shared" si="50"/>
        <v>0</v>
      </c>
      <c r="BE26" s="271">
        <f t="shared" si="50"/>
        <v>0</v>
      </c>
      <c r="BF26" s="271">
        <f t="shared" si="50"/>
        <v>0</v>
      </c>
      <c r="BG26" s="271">
        <f t="shared" si="50"/>
        <v>0</v>
      </c>
      <c r="BH26" s="271">
        <f t="shared" si="50"/>
        <v>0</v>
      </c>
      <c r="BI26" s="271">
        <f t="shared" si="50"/>
        <v>0</v>
      </c>
      <c r="BJ26" s="271">
        <f t="shared" si="50"/>
        <v>0</v>
      </c>
      <c r="BK26" s="271">
        <f t="shared" si="50"/>
        <v>0</v>
      </c>
      <c r="BL26" s="271">
        <f t="shared" si="50"/>
        <v>0</v>
      </c>
      <c r="BM26" s="271">
        <f t="shared" si="50"/>
        <v>0</v>
      </c>
      <c r="BN26" s="271">
        <f t="shared" si="50"/>
        <v>0</v>
      </c>
      <c r="BO26" s="271">
        <f t="shared" si="50"/>
        <v>0</v>
      </c>
      <c r="BP26" s="271">
        <f t="shared" si="50"/>
        <v>0</v>
      </c>
      <c r="BQ26" s="271">
        <f t="shared" si="50"/>
        <v>0</v>
      </c>
      <c r="BR26" s="271">
        <f t="shared" si="50"/>
        <v>0</v>
      </c>
      <c r="BS26" s="271">
        <f t="shared" si="50"/>
        <v>0</v>
      </c>
      <c r="BT26" s="271">
        <f t="shared" si="51"/>
        <v>0</v>
      </c>
      <c r="BU26" s="271">
        <f t="shared" si="51"/>
        <v>0</v>
      </c>
      <c r="BV26" s="271">
        <f t="shared" si="51"/>
        <v>0</v>
      </c>
      <c r="BW26" s="271">
        <f t="shared" si="51"/>
        <v>0</v>
      </c>
      <c r="BX26" s="271">
        <f t="shared" si="51"/>
        <v>0</v>
      </c>
      <c r="BY26" s="271">
        <f t="shared" si="51"/>
        <v>0</v>
      </c>
      <c r="BZ26" s="271">
        <f t="shared" si="51"/>
        <v>0</v>
      </c>
      <c r="CA26" s="271">
        <f t="shared" si="51"/>
        <v>0</v>
      </c>
      <c r="CB26" s="271">
        <f t="shared" si="51"/>
        <v>0</v>
      </c>
      <c r="CC26" s="271">
        <f t="shared" si="51"/>
        <v>0</v>
      </c>
      <c r="CD26" s="271">
        <f t="shared" si="51"/>
        <v>0</v>
      </c>
      <c r="CE26" s="271">
        <f t="shared" si="51"/>
        <v>0</v>
      </c>
      <c r="CF26" s="271">
        <f t="shared" si="51"/>
        <v>0</v>
      </c>
      <c r="CG26" s="271">
        <f t="shared" si="51"/>
        <v>0</v>
      </c>
      <c r="CH26" s="279">
        <f t="shared" si="51"/>
        <v>0</v>
      </c>
      <c r="CI26" s="279">
        <f t="shared" si="34"/>
        <v>0</v>
      </c>
      <c r="CJ26" s="279">
        <v>18</v>
      </c>
      <c r="CK26" s="191">
        <f t="shared" si="52"/>
        <v>0</v>
      </c>
      <c r="CL26" s="191">
        <f t="shared" si="52"/>
        <v>0</v>
      </c>
      <c r="CM26" s="191">
        <f t="shared" si="52"/>
        <v>0</v>
      </c>
      <c r="CN26" s="191">
        <f t="shared" si="52"/>
        <v>0</v>
      </c>
      <c r="CO26" s="191">
        <f t="shared" si="52"/>
        <v>0</v>
      </c>
      <c r="CP26" s="191">
        <f t="shared" si="52"/>
        <v>0</v>
      </c>
      <c r="CQ26" s="191">
        <f t="shared" si="52"/>
        <v>0</v>
      </c>
      <c r="CR26" s="191">
        <f t="shared" si="52"/>
        <v>0</v>
      </c>
      <c r="CS26" s="191">
        <f t="shared" si="52"/>
        <v>0</v>
      </c>
      <c r="CT26" s="191">
        <f t="shared" si="52"/>
        <v>0</v>
      </c>
      <c r="CU26" s="191">
        <f t="shared" si="52"/>
        <v>0</v>
      </c>
      <c r="CV26" s="191">
        <f t="shared" si="52"/>
        <v>0</v>
      </c>
      <c r="CW26" s="191">
        <f t="shared" si="52"/>
        <v>0</v>
      </c>
      <c r="CX26" s="191">
        <f t="shared" si="52"/>
        <v>0</v>
      </c>
      <c r="CY26" s="191">
        <f t="shared" si="52"/>
        <v>0</v>
      </c>
      <c r="CZ26" s="191">
        <f t="shared" si="52"/>
        <v>0</v>
      </c>
      <c r="DA26" s="191">
        <f t="shared" si="53"/>
        <v>0</v>
      </c>
      <c r="DB26" s="191">
        <f t="shared" si="53"/>
        <v>0</v>
      </c>
      <c r="DC26" s="191">
        <f t="shared" si="53"/>
        <v>0</v>
      </c>
      <c r="DD26" s="191">
        <f t="shared" si="53"/>
        <v>0</v>
      </c>
      <c r="DE26" s="191">
        <f t="shared" si="53"/>
        <v>0</v>
      </c>
      <c r="DF26" s="191">
        <f t="shared" si="53"/>
        <v>0</v>
      </c>
      <c r="DG26" s="191">
        <f t="shared" si="53"/>
        <v>0</v>
      </c>
      <c r="DH26" s="191">
        <f t="shared" si="53"/>
        <v>0</v>
      </c>
      <c r="DI26" s="191">
        <f t="shared" si="53"/>
        <v>0</v>
      </c>
      <c r="DJ26" s="191">
        <f t="shared" si="53"/>
        <v>0</v>
      </c>
      <c r="DK26" s="191">
        <f t="shared" si="53"/>
        <v>0</v>
      </c>
      <c r="DL26" s="191">
        <f t="shared" si="53"/>
        <v>0</v>
      </c>
      <c r="DM26" s="191">
        <f t="shared" si="53"/>
        <v>0</v>
      </c>
      <c r="DN26" s="191">
        <f t="shared" si="53"/>
        <v>0</v>
      </c>
      <c r="DO26" s="243">
        <f t="shared" si="53"/>
        <v>0</v>
      </c>
      <c r="DP26" s="279">
        <f t="shared" si="36"/>
        <v>0</v>
      </c>
      <c r="DQ26" s="244"/>
      <c r="DR26" s="280">
        <f t="shared" si="37"/>
      </c>
      <c r="DS26" s="281">
        <f t="shared" si="54"/>
        <v>0</v>
      </c>
      <c r="DT26" s="282">
        <f t="shared" si="55"/>
        <v>0</v>
      </c>
      <c r="DU26" s="283">
        <f t="shared" si="55"/>
        <v>0</v>
      </c>
      <c r="DV26" s="283">
        <f t="shared" si="55"/>
        <v>0</v>
      </c>
      <c r="DW26" s="283">
        <f t="shared" si="55"/>
        <v>0</v>
      </c>
      <c r="DX26" s="283">
        <f t="shared" si="55"/>
        <v>0</v>
      </c>
      <c r="DY26" s="283">
        <f t="shared" si="55"/>
        <v>0</v>
      </c>
      <c r="DZ26" s="283">
        <f t="shared" si="55"/>
        <v>0</v>
      </c>
      <c r="EA26" s="283">
        <f t="shared" si="55"/>
        <v>0</v>
      </c>
      <c r="EB26" s="283">
        <f t="shared" si="55"/>
        <v>0</v>
      </c>
      <c r="EC26" s="283">
        <f t="shared" si="55"/>
        <v>0</v>
      </c>
      <c r="ED26" s="283">
        <f t="shared" si="55"/>
        <v>0</v>
      </c>
      <c r="EE26" s="283">
        <f t="shared" si="55"/>
        <v>0</v>
      </c>
      <c r="EF26" s="283">
        <f t="shared" si="55"/>
        <v>0</v>
      </c>
      <c r="EG26" s="283">
        <f t="shared" si="55"/>
        <v>0</v>
      </c>
      <c r="EH26" s="283">
        <f t="shared" si="55"/>
        <v>0</v>
      </c>
      <c r="EI26" s="283">
        <f t="shared" si="55"/>
        <v>0</v>
      </c>
      <c r="EJ26" s="283">
        <f t="shared" si="56"/>
        <v>0</v>
      </c>
      <c r="EK26" s="283">
        <f t="shared" si="56"/>
        <v>0</v>
      </c>
      <c r="EL26" s="283">
        <f t="shared" si="56"/>
        <v>0</v>
      </c>
      <c r="EM26" s="283">
        <f t="shared" si="56"/>
        <v>0</v>
      </c>
      <c r="EN26" s="283">
        <f t="shared" si="56"/>
        <v>0</v>
      </c>
      <c r="EO26" s="283">
        <f t="shared" si="56"/>
        <v>0</v>
      </c>
      <c r="EP26" s="283">
        <f t="shared" si="56"/>
        <v>0</v>
      </c>
      <c r="EQ26" s="283">
        <f t="shared" si="56"/>
        <v>0</v>
      </c>
      <c r="ER26" s="283">
        <f t="shared" si="56"/>
        <v>0</v>
      </c>
      <c r="ES26" s="283">
        <f t="shared" si="56"/>
        <v>0</v>
      </c>
      <c r="ET26" s="283">
        <f t="shared" si="56"/>
        <v>0</v>
      </c>
      <c r="EU26" s="283">
        <f t="shared" si="56"/>
        <v>0</v>
      </c>
      <c r="EV26" s="283">
        <f t="shared" si="56"/>
        <v>0</v>
      </c>
      <c r="EW26" s="283">
        <f t="shared" si="56"/>
        <v>0</v>
      </c>
      <c r="EX26" s="284">
        <f t="shared" si="56"/>
        <v>0</v>
      </c>
      <c r="FC26" s="286">
        <f>DATE(FD23,FC23,FB23)</f>
        <v>44531</v>
      </c>
      <c r="FD26" s="269"/>
    </row>
    <row r="27" spans="2:160" s="268" customFormat="1" ht="15.75">
      <c r="B27" s="268">
        <v>17</v>
      </c>
      <c r="C27" s="270">
        <f t="shared" si="21"/>
      </c>
      <c r="D27" s="174"/>
      <c r="E27" s="271"/>
      <c r="F27" s="271"/>
      <c r="G27" s="271"/>
      <c r="H27" s="272"/>
      <c r="I27" s="273"/>
      <c r="J27" s="274"/>
      <c r="K27" s="275"/>
      <c r="L27" s="276"/>
      <c r="M27" s="275"/>
      <c r="N27" s="276"/>
      <c r="O27" s="275"/>
      <c r="P27" s="276"/>
      <c r="Q27" s="275"/>
      <c r="R27" s="276"/>
      <c r="S27" s="275"/>
      <c r="T27" s="276"/>
      <c r="U27" s="275"/>
      <c r="V27" s="277"/>
      <c r="W27" s="278"/>
      <c r="X27" s="271">
        <f t="shared" si="47"/>
        <v>0</v>
      </c>
      <c r="Y27" s="271">
        <f t="shared" si="47"/>
        <v>0</v>
      </c>
      <c r="Z27" s="271">
        <f t="shared" si="47"/>
        <v>0</v>
      </c>
      <c r="AA27" s="271">
        <f t="shared" si="47"/>
        <v>0</v>
      </c>
      <c r="AB27" s="271">
        <f t="shared" si="47"/>
        <v>0</v>
      </c>
      <c r="AC27" s="271">
        <f t="shared" si="47"/>
        <v>0</v>
      </c>
      <c r="AD27" s="271">
        <f t="shared" si="47"/>
        <v>0</v>
      </c>
      <c r="AE27" s="271">
        <f t="shared" si="47"/>
        <v>0</v>
      </c>
      <c r="AF27" s="271">
        <f t="shared" si="47"/>
        <v>0</v>
      </c>
      <c r="AG27" s="271">
        <f t="shared" si="47"/>
        <v>0</v>
      </c>
      <c r="AH27" s="271">
        <f t="shared" si="47"/>
        <v>0</v>
      </c>
      <c r="AI27" s="271">
        <f t="shared" si="47"/>
        <v>0</v>
      </c>
      <c r="AJ27" s="271">
        <f t="shared" si="47"/>
        <v>0</v>
      </c>
      <c r="AK27" s="271">
        <f t="shared" si="47"/>
        <v>0</v>
      </c>
      <c r="AL27" s="271">
        <f t="shared" si="47"/>
        <v>0</v>
      </c>
      <c r="AM27" s="271">
        <f t="shared" si="47"/>
        <v>0</v>
      </c>
      <c r="AN27" s="271">
        <f t="shared" si="48"/>
        <v>0</v>
      </c>
      <c r="AO27" s="271">
        <f t="shared" si="48"/>
        <v>0</v>
      </c>
      <c r="AP27" s="271">
        <f t="shared" si="48"/>
        <v>0</v>
      </c>
      <c r="AQ27" s="271">
        <f t="shared" si="48"/>
        <v>0</v>
      </c>
      <c r="AR27" s="271">
        <f t="shared" si="48"/>
        <v>0</v>
      </c>
      <c r="AS27" s="271">
        <f t="shared" si="48"/>
        <v>0</v>
      </c>
      <c r="AT27" s="271">
        <f t="shared" si="48"/>
        <v>0</v>
      </c>
      <c r="AU27" s="271">
        <f t="shared" si="48"/>
        <v>0</v>
      </c>
      <c r="AV27" s="271">
        <f t="shared" si="48"/>
        <v>0</v>
      </c>
      <c r="AW27" s="271">
        <f t="shared" si="48"/>
        <v>0</v>
      </c>
      <c r="AX27" s="271">
        <f t="shared" si="48"/>
        <v>0</v>
      </c>
      <c r="AY27" s="271">
        <f t="shared" si="48"/>
        <v>0</v>
      </c>
      <c r="AZ27" s="271">
        <f t="shared" si="48"/>
        <v>0</v>
      </c>
      <c r="BA27" s="271">
        <f t="shared" si="48"/>
        <v>0</v>
      </c>
      <c r="BB27" s="279">
        <f t="shared" si="48"/>
        <v>0</v>
      </c>
      <c r="BC27" s="279">
        <f t="shared" si="49"/>
        <v>0</v>
      </c>
      <c r="BD27" s="271">
        <f t="shared" si="50"/>
        <v>0</v>
      </c>
      <c r="BE27" s="271">
        <f t="shared" si="50"/>
        <v>0</v>
      </c>
      <c r="BF27" s="271">
        <f t="shared" si="50"/>
        <v>0</v>
      </c>
      <c r="BG27" s="271">
        <f t="shared" si="50"/>
        <v>0</v>
      </c>
      <c r="BH27" s="271">
        <f t="shared" si="50"/>
        <v>0</v>
      </c>
      <c r="BI27" s="271">
        <f t="shared" si="50"/>
        <v>0</v>
      </c>
      <c r="BJ27" s="271">
        <f t="shared" si="50"/>
        <v>0</v>
      </c>
      <c r="BK27" s="271">
        <f t="shared" si="50"/>
        <v>0</v>
      </c>
      <c r="BL27" s="271">
        <f t="shared" si="50"/>
        <v>0</v>
      </c>
      <c r="BM27" s="271">
        <f t="shared" si="50"/>
        <v>0</v>
      </c>
      <c r="BN27" s="271">
        <f t="shared" si="50"/>
        <v>0</v>
      </c>
      <c r="BO27" s="271">
        <f t="shared" si="50"/>
        <v>0</v>
      </c>
      <c r="BP27" s="271">
        <f t="shared" si="50"/>
        <v>0</v>
      </c>
      <c r="BQ27" s="271">
        <f t="shared" si="50"/>
        <v>0</v>
      </c>
      <c r="BR27" s="271">
        <f t="shared" si="50"/>
        <v>0</v>
      </c>
      <c r="BS27" s="271">
        <f t="shared" si="50"/>
        <v>0</v>
      </c>
      <c r="BT27" s="271">
        <f t="shared" si="51"/>
        <v>0</v>
      </c>
      <c r="BU27" s="271">
        <f t="shared" si="51"/>
        <v>0</v>
      </c>
      <c r="BV27" s="271">
        <f t="shared" si="51"/>
        <v>0</v>
      </c>
      <c r="BW27" s="271">
        <f t="shared" si="51"/>
        <v>0</v>
      </c>
      <c r="BX27" s="271">
        <f t="shared" si="51"/>
        <v>0</v>
      </c>
      <c r="BY27" s="271">
        <f t="shared" si="51"/>
        <v>0</v>
      </c>
      <c r="BZ27" s="271">
        <f t="shared" si="51"/>
        <v>0</v>
      </c>
      <c r="CA27" s="271">
        <f t="shared" si="51"/>
        <v>0</v>
      </c>
      <c r="CB27" s="271">
        <f t="shared" si="51"/>
        <v>0</v>
      </c>
      <c r="CC27" s="271">
        <f t="shared" si="51"/>
        <v>0</v>
      </c>
      <c r="CD27" s="271">
        <f t="shared" si="51"/>
        <v>0</v>
      </c>
      <c r="CE27" s="271">
        <f t="shared" si="51"/>
        <v>0</v>
      </c>
      <c r="CF27" s="271">
        <f t="shared" si="51"/>
        <v>0</v>
      </c>
      <c r="CG27" s="271">
        <f t="shared" si="51"/>
        <v>0</v>
      </c>
      <c r="CH27" s="279">
        <f t="shared" si="51"/>
        <v>0</v>
      </c>
      <c r="CI27" s="279">
        <f t="shared" si="34"/>
        <v>0</v>
      </c>
      <c r="CJ27" s="279">
        <v>19</v>
      </c>
      <c r="CK27" s="191">
        <f t="shared" si="52"/>
        <v>0</v>
      </c>
      <c r="CL27" s="191">
        <f t="shared" si="52"/>
        <v>0</v>
      </c>
      <c r="CM27" s="191">
        <f t="shared" si="52"/>
        <v>0</v>
      </c>
      <c r="CN27" s="191">
        <f t="shared" si="52"/>
        <v>0</v>
      </c>
      <c r="CO27" s="191">
        <f t="shared" si="52"/>
        <v>0</v>
      </c>
      <c r="CP27" s="191">
        <f t="shared" si="52"/>
        <v>0</v>
      </c>
      <c r="CQ27" s="191">
        <f t="shared" si="52"/>
        <v>0</v>
      </c>
      <c r="CR27" s="191">
        <f t="shared" si="52"/>
        <v>0</v>
      </c>
      <c r="CS27" s="191">
        <f t="shared" si="52"/>
        <v>0</v>
      </c>
      <c r="CT27" s="191">
        <f t="shared" si="52"/>
        <v>0</v>
      </c>
      <c r="CU27" s="191">
        <f t="shared" si="52"/>
        <v>0</v>
      </c>
      <c r="CV27" s="191">
        <f t="shared" si="52"/>
        <v>0</v>
      </c>
      <c r="CW27" s="191">
        <f t="shared" si="52"/>
        <v>0</v>
      </c>
      <c r="CX27" s="191">
        <f t="shared" si="52"/>
        <v>0</v>
      </c>
      <c r="CY27" s="191">
        <f t="shared" si="52"/>
        <v>0</v>
      </c>
      <c r="CZ27" s="191">
        <f t="shared" si="52"/>
        <v>0</v>
      </c>
      <c r="DA27" s="191">
        <f t="shared" si="53"/>
        <v>0</v>
      </c>
      <c r="DB27" s="191">
        <f t="shared" si="53"/>
        <v>0</v>
      </c>
      <c r="DC27" s="191">
        <f t="shared" si="53"/>
        <v>0</v>
      </c>
      <c r="DD27" s="191">
        <f t="shared" si="53"/>
        <v>0</v>
      </c>
      <c r="DE27" s="191">
        <f t="shared" si="53"/>
        <v>0</v>
      </c>
      <c r="DF27" s="191">
        <f t="shared" si="53"/>
        <v>0</v>
      </c>
      <c r="DG27" s="191">
        <f t="shared" si="53"/>
        <v>0</v>
      </c>
      <c r="DH27" s="191">
        <f t="shared" si="53"/>
        <v>0</v>
      </c>
      <c r="DI27" s="191">
        <f t="shared" si="53"/>
        <v>0</v>
      </c>
      <c r="DJ27" s="191">
        <f t="shared" si="53"/>
        <v>0</v>
      </c>
      <c r="DK27" s="191">
        <f t="shared" si="53"/>
        <v>0</v>
      </c>
      <c r="DL27" s="191">
        <f t="shared" si="53"/>
        <v>0</v>
      </c>
      <c r="DM27" s="191">
        <f t="shared" si="53"/>
        <v>0</v>
      </c>
      <c r="DN27" s="191">
        <f t="shared" si="53"/>
        <v>0</v>
      </c>
      <c r="DO27" s="243">
        <f t="shared" si="53"/>
        <v>0</v>
      </c>
      <c r="DP27" s="279">
        <f t="shared" si="36"/>
        <v>0</v>
      </c>
      <c r="DQ27" s="244"/>
      <c r="DR27" s="280">
        <f t="shared" si="37"/>
      </c>
      <c r="DS27" s="281">
        <f t="shared" si="54"/>
        <v>0</v>
      </c>
      <c r="DT27" s="282">
        <f t="shared" si="55"/>
        <v>0</v>
      </c>
      <c r="DU27" s="283">
        <f t="shared" si="55"/>
        <v>0</v>
      </c>
      <c r="DV27" s="283">
        <f t="shared" si="55"/>
        <v>0</v>
      </c>
      <c r="DW27" s="283">
        <f t="shared" si="55"/>
        <v>0</v>
      </c>
      <c r="DX27" s="283">
        <f t="shared" si="55"/>
        <v>0</v>
      </c>
      <c r="DY27" s="283">
        <f t="shared" si="55"/>
        <v>0</v>
      </c>
      <c r="DZ27" s="283">
        <f t="shared" si="55"/>
        <v>0</v>
      </c>
      <c r="EA27" s="283">
        <f t="shared" si="55"/>
        <v>0</v>
      </c>
      <c r="EB27" s="283">
        <f t="shared" si="55"/>
        <v>0</v>
      </c>
      <c r="EC27" s="283">
        <f t="shared" si="55"/>
        <v>0</v>
      </c>
      <c r="ED27" s="283">
        <f t="shared" si="55"/>
        <v>0</v>
      </c>
      <c r="EE27" s="283">
        <f t="shared" si="55"/>
        <v>0</v>
      </c>
      <c r="EF27" s="283">
        <f t="shared" si="55"/>
        <v>0</v>
      </c>
      <c r="EG27" s="283">
        <f t="shared" si="55"/>
        <v>0</v>
      </c>
      <c r="EH27" s="283">
        <f t="shared" si="55"/>
        <v>0</v>
      </c>
      <c r="EI27" s="283">
        <f t="shared" si="55"/>
        <v>0</v>
      </c>
      <c r="EJ27" s="283">
        <f t="shared" si="56"/>
        <v>0</v>
      </c>
      <c r="EK27" s="283">
        <f t="shared" si="56"/>
        <v>0</v>
      </c>
      <c r="EL27" s="283">
        <f t="shared" si="56"/>
        <v>0</v>
      </c>
      <c r="EM27" s="283">
        <f t="shared" si="56"/>
        <v>0</v>
      </c>
      <c r="EN27" s="283">
        <f t="shared" si="56"/>
        <v>0</v>
      </c>
      <c r="EO27" s="283">
        <f t="shared" si="56"/>
        <v>0</v>
      </c>
      <c r="EP27" s="283">
        <f t="shared" si="56"/>
        <v>0</v>
      </c>
      <c r="EQ27" s="283">
        <f t="shared" si="56"/>
        <v>0</v>
      </c>
      <c r="ER27" s="283">
        <f t="shared" si="56"/>
        <v>0</v>
      </c>
      <c r="ES27" s="283">
        <f t="shared" si="56"/>
        <v>0</v>
      </c>
      <c r="ET27" s="283">
        <f t="shared" si="56"/>
        <v>0</v>
      </c>
      <c r="EU27" s="283">
        <f t="shared" si="56"/>
        <v>0</v>
      </c>
      <c r="EV27" s="283">
        <f t="shared" si="56"/>
        <v>0</v>
      </c>
      <c r="EW27" s="283">
        <f t="shared" si="56"/>
        <v>0</v>
      </c>
      <c r="EX27" s="284">
        <f t="shared" si="56"/>
        <v>0</v>
      </c>
      <c r="FD27" s="269"/>
    </row>
    <row r="28" spans="2:160" s="268" customFormat="1" ht="15.75">
      <c r="B28" s="268">
        <v>18</v>
      </c>
      <c r="C28" s="270">
        <f t="shared" si="21"/>
      </c>
      <c r="D28" s="174"/>
      <c r="E28" s="271"/>
      <c r="F28" s="271"/>
      <c r="G28" s="271"/>
      <c r="H28" s="272"/>
      <c r="I28" s="273"/>
      <c r="J28" s="274"/>
      <c r="K28" s="275"/>
      <c r="L28" s="276"/>
      <c r="M28" s="275"/>
      <c r="N28" s="276"/>
      <c r="O28" s="275"/>
      <c r="P28" s="276"/>
      <c r="Q28" s="275"/>
      <c r="R28" s="276"/>
      <c r="S28" s="275"/>
      <c r="T28" s="276"/>
      <c r="U28" s="275"/>
      <c r="V28" s="277"/>
      <c r="W28" s="278"/>
      <c r="X28" s="271">
        <f t="shared" si="47"/>
        <v>0</v>
      </c>
      <c r="Y28" s="271">
        <f t="shared" si="47"/>
        <v>0</v>
      </c>
      <c r="Z28" s="271">
        <f t="shared" si="47"/>
        <v>0</v>
      </c>
      <c r="AA28" s="271">
        <f t="shared" si="47"/>
        <v>0</v>
      </c>
      <c r="AB28" s="271">
        <f t="shared" si="47"/>
        <v>0</v>
      </c>
      <c r="AC28" s="271">
        <f t="shared" si="47"/>
        <v>0</v>
      </c>
      <c r="AD28" s="271">
        <f t="shared" si="47"/>
        <v>0</v>
      </c>
      <c r="AE28" s="271">
        <f t="shared" si="47"/>
        <v>0</v>
      </c>
      <c r="AF28" s="271">
        <f t="shared" si="47"/>
        <v>0</v>
      </c>
      <c r="AG28" s="271">
        <f t="shared" si="47"/>
        <v>0</v>
      </c>
      <c r="AH28" s="271">
        <f t="shared" si="47"/>
        <v>0</v>
      </c>
      <c r="AI28" s="271">
        <f t="shared" si="47"/>
        <v>0</v>
      </c>
      <c r="AJ28" s="271">
        <f t="shared" si="47"/>
        <v>0</v>
      </c>
      <c r="AK28" s="271">
        <f t="shared" si="47"/>
        <v>0</v>
      </c>
      <c r="AL28" s="271">
        <f t="shared" si="47"/>
        <v>0</v>
      </c>
      <c r="AM28" s="271">
        <f t="shared" si="47"/>
        <v>0</v>
      </c>
      <c r="AN28" s="271">
        <f t="shared" si="48"/>
        <v>0</v>
      </c>
      <c r="AO28" s="271">
        <f t="shared" si="48"/>
        <v>0</v>
      </c>
      <c r="AP28" s="271">
        <f t="shared" si="48"/>
        <v>0</v>
      </c>
      <c r="AQ28" s="271">
        <f t="shared" si="48"/>
        <v>0</v>
      </c>
      <c r="AR28" s="271">
        <f t="shared" si="48"/>
        <v>0</v>
      </c>
      <c r="AS28" s="271">
        <f t="shared" si="48"/>
        <v>0</v>
      </c>
      <c r="AT28" s="271">
        <f t="shared" si="48"/>
        <v>0</v>
      </c>
      <c r="AU28" s="271">
        <f t="shared" si="48"/>
        <v>0</v>
      </c>
      <c r="AV28" s="271">
        <f t="shared" si="48"/>
        <v>0</v>
      </c>
      <c r="AW28" s="271">
        <f t="shared" si="48"/>
        <v>0</v>
      </c>
      <c r="AX28" s="271">
        <f t="shared" si="48"/>
        <v>0</v>
      </c>
      <c r="AY28" s="271">
        <f t="shared" si="48"/>
        <v>0</v>
      </c>
      <c r="AZ28" s="271">
        <f t="shared" si="48"/>
        <v>0</v>
      </c>
      <c r="BA28" s="271">
        <f t="shared" si="48"/>
        <v>0</v>
      </c>
      <c r="BB28" s="279">
        <f t="shared" si="48"/>
        <v>0</v>
      </c>
      <c r="BC28" s="279">
        <f t="shared" si="49"/>
        <v>0</v>
      </c>
      <c r="BD28" s="271">
        <f t="shared" si="50"/>
        <v>0</v>
      </c>
      <c r="BE28" s="271">
        <f t="shared" si="50"/>
        <v>0</v>
      </c>
      <c r="BF28" s="271">
        <f t="shared" si="50"/>
        <v>0</v>
      </c>
      <c r="BG28" s="271">
        <f t="shared" si="50"/>
        <v>0</v>
      </c>
      <c r="BH28" s="271">
        <f t="shared" si="50"/>
        <v>0</v>
      </c>
      <c r="BI28" s="271">
        <f t="shared" si="50"/>
        <v>0</v>
      </c>
      <c r="BJ28" s="271">
        <f t="shared" si="50"/>
        <v>0</v>
      </c>
      <c r="BK28" s="271">
        <f t="shared" si="50"/>
        <v>0</v>
      </c>
      <c r="BL28" s="271">
        <f t="shared" si="50"/>
        <v>0</v>
      </c>
      <c r="BM28" s="271">
        <f t="shared" si="50"/>
        <v>0</v>
      </c>
      <c r="BN28" s="271">
        <f t="shared" si="50"/>
        <v>0</v>
      </c>
      <c r="BO28" s="271">
        <f t="shared" si="50"/>
        <v>0</v>
      </c>
      <c r="BP28" s="271">
        <f t="shared" si="50"/>
        <v>0</v>
      </c>
      <c r="BQ28" s="271">
        <f t="shared" si="50"/>
        <v>0</v>
      </c>
      <c r="BR28" s="271">
        <f t="shared" si="50"/>
        <v>0</v>
      </c>
      <c r="BS28" s="271">
        <f t="shared" si="50"/>
        <v>0</v>
      </c>
      <c r="BT28" s="271">
        <f t="shared" si="51"/>
        <v>0</v>
      </c>
      <c r="BU28" s="271">
        <f t="shared" si="51"/>
        <v>0</v>
      </c>
      <c r="BV28" s="271">
        <f t="shared" si="51"/>
        <v>0</v>
      </c>
      <c r="BW28" s="271">
        <f t="shared" si="51"/>
        <v>0</v>
      </c>
      <c r="BX28" s="271">
        <f t="shared" si="51"/>
        <v>0</v>
      </c>
      <c r="BY28" s="271">
        <f t="shared" si="51"/>
        <v>0</v>
      </c>
      <c r="BZ28" s="271">
        <f t="shared" si="51"/>
        <v>0</v>
      </c>
      <c r="CA28" s="271">
        <f t="shared" si="51"/>
        <v>0</v>
      </c>
      <c r="CB28" s="271">
        <f t="shared" si="51"/>
        <v>0</v>
      </c>
      <c r="CC28" s="271">
        <f t="shared" si="51"/>
        <v>0</v>
      </c>
      <c r="CD28" s="271">
        <f t="shared" si="51"/>
        <v>0</v>
      </c>
      <c r="CE28" s="271">
        <f t="shared" si="51"/>
        <v>0</v>
      </c>
      <c r="CF28" s="271">
        <f t="shared" si="51"/>
        <v>0</v>
      </c>
      <c r="CG28" s="271">
        <f t="shared" si="51"/>
        <v>0</v>
      </c>
      <c r="CH28" s="279">
        <f t="shared" si="51"/>
        <v>0</v>
      </c>
      <c r="CI28" s="279">
        <f t="shared" si="34"/>
        <v>0</v>
      </c>
      <c r="CJ28" s="279">
        <v>20</v>
      </c>
      <c r="CK28" s="191">
        <f t="shared" si="52"/>
        <v>0</v>
      </c>
      <c r="CL28" s="191">
        <f t="shared" si="52"/>
        <v>0</v>
      </c>
      <c r="CM28" s="191">
        <f t="shared" si="52"/>
        <v>0</v>
      </c>
      <c r="CN28" s="191">
        <f t="shared" si="52"/>
        <v>0</v>
      </c>
      <c r="CO28" s="191">
        <f t="shared" si="52"/>
        <v>0</v>
      </c>
      <c r="CP28" s="191">
        <f t="shared" si="52"/>
        <v>0</v>
      </c>
      <c r="CQ28" s="191">
        <f t="shared" si="52"/>
        <v>0</v>
      </c>
      <c r="CR28" s="191">
        <f t="shared" si="52"/>
        <v>0</v>
      </c>
      <c r="CS28" s="191">
        <f t="shared" si="52"/>
        <v>0</v>
      </c>
      <c r="CT28" s="191">
        <f t="shared" si="52"/>
        <v>0</v>
      </c>
      <c r="CU28" s="191">
        <f t="shared" si="52"/>
        <v>0</v>
      </c>
      <c r="CV28" s="191">
        <f t="shared" si="52"/>
        <v>0</v>
      </c>
      <c r="CW28" s="191">
        <f t="shared" si="52"/>
        <v>0</v>
      </c>
      <c r="CX28" s="191">
        <f t="shared" si="52"/>
        <v>0</v>
      </c>
      <c r="CY28" s="191">
        <f t="shared" si="52"/>
        <v>0</v>
      </c>
      <c r="CZ28" s="191">
        <f t="shared" si="52"/>
        <v>0</v>
      </c>
      <c r="DA28" s="191">
        <f t="shared" si="53"/>
        <v>0</v>
      </c>
      <c r="DB28" s="191">
        <f t="shared" si="53"/>
        <v>0</v>
      </c>
      <c r="DC28" s="191">
        <f t="shared" si="53"/>
        <v>0</v>
      </c>
      <c r="DD28" s="191">
        <f t="shared" si="53"/>
        <v>0</v>
      </c>
      <c r="DE28" s="191">
        <f t="shared" si="53"/>
        <v>0</v>
      </c>
      <c r="DF28" s="191">
        <f t="shared" si="53"/>
        <v>0</v>
      </c>
      <c r="DG28" s="191">
        <f t="shared" si="53"/>
        <v>0</v>
      </c>
      <c r="DH28" s="191">
        <f t="shared" si="53"/>
        <v>0</v>
      </c>
      <c r="DI28" s="191">
        <f t="shared" si="53"/>
        <v>0</v>
      </c>
      <c r="DJ28" s="191">
        <f t="shared" si="53"/>
        <v>0</v>
      </c>
      <c r="DK28" s="191">
        <f t="shared" si="53"/>
        <v>0</v>
      </c>
      <c r="DL28" s="191">
        <f t="shared" si="53"/>
        <v>0</v>
      </c>
      <c r="DM28" s="191">
        <f t="shared" si="53"/>
        <v>0</v>
      </c>
      <c r="DN28" s="191">
        <f t="shared" si="53"/>
        <v>0</v>
      </c>
      <c r="DO28" s="243">
        <f t="shared" si="53"/>
        <v>0</v>
      </c>
      <c r="DP28" s="279">
        <f t="shared" si="36"/>
        <v>0</v>
      </c>
      <c r="DQ28" s="244"/>
      <c r="DR28" s="280">
        <f t="shared" si="37"/>
      </c>
      <c r="DS28" s="281">
        <f t="shared" si="54"/>
        <v>0</v>
      </c>
      <c r="DT28" s="282">
        <f t="shared" si="55"/>
        <v>0</v>
      </c>
      <c r="DU28" s="283">
        <f t="shared" si="55"/>
        <v>0</v>
      </c>
      <c r="DV28" s="283">
        <f t="shared" si="55"/>
        <v>0</v>
      </c>
      <c r="DW28" s="283">
        <f t="shared" si="55"/>
        <v>0</v>
      </c>
      <c r="DX28" s="283">
        <f t="shared" si="55"/>
        <v>0</v>
      </c>
      <c r="DY28" s="283">
        <f t="shared" si="55"/>
        <v>0</v>
      </c>
      <c r="DZ28" s="283">
        <f t="shared" si="55"/>
        <v>0</v>
      </c>
      <c r="EA28" s="283">
        <f t="shared" si="55"/>
        <v>0</v>
      </c>
      <c r="EB28" s="283">
        <f t="shared" si="55"/>
        <v>0</v>
      </c>
      <c r="EC28" s="283">
        <f t="shared" si="55"/>
        <v>0</v>
      </c>
      <c r="ED28" s="283">
        <f t="shared" si="55"/>
        <v>0</v>
      </c>
      <c r="EE28" s="283">
        <f t="shared" si="55"/>
        <v>0</v>
      </c>
      <c r="EF28" s="283">
        <f t="shared" si="55"/>
        <v>0</v>
      </c>
      <c r="EG28" s="283">
        <f t="shared" si="55"/>
        <v>0</v>
      </c>
      <c r="EH28" s="283">
        <f t="shared" si="55"/>
        <v>0</v>
      </c>
      <c r="EI28" s="283">
        <f t="shared" si="55"/>
        <v>0</v>
      </c>
      <c r="EJ28" s="283">
        <f t="shared" si="56"/>
        <v>0</v>
      </c>
      <c r="EK28" s="283">
        <f t="shared" si="56"/>
        <v>0</v>
      </c>
      <c r="EL28" s="283">
        <f t="shared" si="56"/>
        <v>0</v>
      </c>
      <c r="EM28" s="283">
        <f t="shared" si="56"/>
        <v>0</v>
      </c>
      <c r="EN28" s="283">
        <f t="shared" si="56"/>
        <v>0</v>
      </c>
      <c r="EO28" s="283">
        <f t="shared" si="56"/>
        <v>0</v>
      </c>
      <c r="EP28" s="283">
        <f t="shared" si="56"/>
        <v>0</v>
      </c>
      <c r="EQ28" s="283">
        <f t="shared" si="56"/>
        <v>0</v>
      </c>
      <c r="ER28" s="283">
        <f t="shared" si="56"/>
        <v>0</v>
      </c>
      <c r="ES28" s="283">
        <f t="shared" si="56"/>
        <v>0</v>
      </c>
      <c r="ET28" s="283">
        <f t="shared" si="56"/>
        <v>0</v>
      </c>
      <c r="EU28" s="283">
        <f t="shared" si="56"/>
        <v>0</v>
      </c>
      <c r="EV28" s="283">
        <f t="shared" si="56"/>
        <v>0</v>
      </c>
      <c r="EW28" s="283">
        <f t="shared" si="56"/>
        <v>0</v>
      </c>
      <c r="EX28" s="284">
        <f t="shared" si="56"/>
        <v>0</v>
      </c>
      <c r="FD28" s="269"/>
    </row>
    <row r="29" spans="2:160" s="268" customFormat="1" ht="15.75">
      <c r="B29" s="268">
        <v>19</v>
      </c>
      <c r="C29" s="270">
        <f t="shared" si="21"/>
      </c>
      <c r="D29" s="174"/>
      <c r="E29" s="271"/>
      <c r="F29" s="271"/>
      <c r="G29" s="271"/>
      <c r="H29" s="272"/>
      <c r="I29" s="273"/>
      <c r="J29" s="274"/>
      <c r="K29" s="275"/>
      <c r="L29" s="276"/>
      <c r="M29" s="275"/>
      <c r="N29" s="276"/>
      <c r="O29" s="275"/>
      <c r="P29" s="276"/>
      <c r="Q29" s="275"/>
      <c r="R29" s="276"/>
      <c r="S29" s="275"/>
      <c r="T29" s="276"/>
      <c r="U29" s="275"/>
      <c r="V29" s="277"/>
      <c r="W29" s="278"/>
      <c r="X29" s="271">
        <f t="shared" si="47"/>
        <v>0</v>
      </c>
      <c r="Y29" s="271">
        <f t="shared" si="47"/>
        <v>0</v>
      </c>
      <c r="Z29" s="271">
        <f t="shared" si="47"/>
        <v>0</v>
      </c>
      <c r="AA29" s="271">
        <f t="shared" si="47"/>
        <v>0</v>
      </c>
      <c r="AB29" s="271">
        <f t="shared" si="47"/>
        <v>0</v>
      </c>
      <c r="AC29" s="271">
        <f t="shared" si="47"/>
        <v>0</v>
      </c>
      <c r="AD29" s="271">
        <f t="shared" si="47"/>
        <v>0</v>
      </c>
      <c r="AE29" s="271">
        <f t="shared" si="47"/>
        <v>0</v>
      </c>
      <c r="AF29" s="271">
        <f t="shared" si="47"/>
        <v>0</v>
      </c>
      <c r="AG29" s="271">
        <f t="shared" si="47"/>
        <v>0</v>
      </c>
      <c r="AH29" s="271">
        <f t="shared" si="47"/>
        <v>0</v>
      </c>
      <c r="AI29" s="271">
        <f t="shared" si="47"/>
        <v>0</v>
      </c>
      <c r="AJ29" s="271">
        <f t="shared" si="47"/>
        <v>0</v>
      </c>
      <c r="AK29" s="271">
        <f t="shared" si="47"/>
        <v>0</v>
      </c>
      <c r="AL29" s="271">
        <f t="shared" si="47"/>
        <v>0</v>
      </c>
      <c r="AM29" s="271">
        <f t="shared" si="47"/>
        <v>0</v>
      </c>
      <c r="AN29" s="271">
        <f t="shared" si="48"/>
        <v>0</v>
      </c>
      <c r="AO29" s="271">
        <f t="shared" si="48"/>
        <v>0</v>
      </c>
      <c r="AP29" s="271">
        <f t="shared" si="48"/>
        <v>0</v>
      </c>
      <c r="AQ29" s="271">
        <f t="shared" si="48"/>
        <v>0</v>
      </c>
      <c r="AR29" s="271">
        <f t="shared" si="48"/>
        <v>0</v>
      </c>
      <c r="AS29" s="271">
        <f t="shared" si="48"/>
        <v>0</v>
      </c>
      <c r="AT29" s="271">
        <f t="shared" si="48"/>
        <v>0</v>
      </c>
      <c r="AU29" s="271">
        <f t="shared" si="48"/>
        <v>0</v>
      </c>
      <c r="AV29" s="271">
        <f t="shared" si="48"/>
        <v>0</v>
      </c>
      <c r="AW29" s="271">
        <f t="shared" si="48"/>
        <v>0</v>
      </c>
      <c r="AX29" s="271">
        <f t="shared" si="48"/>
        <v>0</v>
      </c>
      <c r="AY29" s="271">
        <f t="shared" si="48"/>
        <v>0</v>
      </c>
      <c r="AZ29" s="271">
        <f t="shared" si="48"/>
        <v>0</v>
      </c>
      <c r="BA29" s="271">
        <f t="shared" si="48"/>
        <v>0</v>
      </c>
      <c r="BB29" s="279">
        <f t="shared" si="48"/>
        <v>0</v>
      </c>
      <c r="BC29" s="279">
        <f t="shared" si="49"/>
        <v>0</v>
      </c>
      <c r="BD29" s="271">
        <f t="shared" si="50"/>
        <v>0</v>
      </c>
      <c r="BE29" s="271">
        <f t="shared" si="50"/>
        <v>0</v>
      </c>
      <c r="BF29" s="271">
        <f t="shared" si="50"/>
        <v>0</v>
      </c>
      <c r="BG29" s="271">
        <f t="shared" si="50"/>
        <v>0</v>
      </c>
      <c r="BH29" s="271">
        <f t="shared" si="50"/>
        <v>0</v>
      </c>
      <c r="BI29" s="271">
        <f t="shared" si="50"/>
        <v>0</v>
      </c>
      <c r="BJ29" s="271">
        <f t="shared" si="50"/>
        <v>0</v>
      </c>
      <c r="BK29" s="271">
        <f t="shared" si="50"/>
        <v>0</v>
      </c>
      <c r="BL29" s="271">
        <f t="shared" si="50"/>
        <v>0</v>
      </c>
      <c r="BM29" s="271">
        <f t="shared" si="50"/>
        <v>0</v>
      </c>
      <c r="BN29" s="271">
        <f t="shared" si="50"/>
        <v>0</v>
      </c>
      <c r="BO29" s="271">
        <f t="shared" si="50"/>
        <v>0</v>
      </c>
      <c r="BP29" s="271">
        <f t="shared" si="50"/>
        <v>0</v>
      </c>
      <c r="BQ29" s="271">
        <f t="shared" si="50"/>
        <v>0</v>
      </c>
      <c r="BR29" s="271">
        <f t="shared" si="50"/>
        <v>0</v>
      </c>
      <c r="BS29" s="271">
        <f t="shared" si="50"/>
        <v>0</v>
      </c>
      <c r="BT29" s="271">
        <f t="shared" si="51"/>
        <v>0</v>
      </c>
      <c r="BU29" s="271">
        <f t="shared" si="51"/>
        <v>0</v>
      </c>
      <c r="BV29" s="271">
        <f t="shared" si="51"/>
        <v>0</v>
      </c>
      <c r="BW29" s="271">
        <f t="shared" si="51"/>
        <v>0</v>
      </c>
      <c r="BX29" s="271">
        <f t="shared" si="51"/>
        <v>0</v>
      </c>
      <c r="BY29" s="271">
        <f t="shared" si="51"/>
        <v>0</v>
      </c>
      <c r="BZ29" s="271">
        <f t="shared" si="51"/>
        <v>0</v>
      </c>
      <c r="CA29" s="271">
        <f t="shared" si="51"/>
        <v>0</v>
      </c>
      <c r="CB29" s="271">
        <f t="shared" si="51"/>
        <v>0</v>
      </c>
      <c r="CC29" s="271">
        <f t="shared" si="51"/>
        <v>0</v>
      </c>
      <c r="CD29" s="271">
        <f t="shared" si="51"/>
        <v>0</v>
      </c>
      <c r="CE29" s="271">
        <f t="shared" si="51"/>
        <v>0</v>
      </c>
      <c r="CF29" s="271">
        <f t="shared" si="51"/>
        <v>0</v>
      </c>
      <c r="CG29" s="271">
        <f t="shared" si="51"/>
        <v>0</v>
      </c>
      <c r="CH29" s="279">
        <f t="shared" si="51"/>
        <v>0</v>
      </c>
      <c r="CI29" s="279">
        <f t="shared" si="34"/>
        <v>0</v>
      </c>
      <c r="CJ29" s="279">
        <v>21</v>
      </c>
      <c r="CK29" s="191">
        <f t="shared" si="52"/>
        <v>0</v>
      </c>
      <c r="CL29" s="191">
        <f t="shared" si="52"/>
        <v>0</v>
      </c>
      <c r="CM29" s="191">
        <f t="shared" si="52"/>
        <v>0</v>
      </c>
      <c r="CN29" s="191">
        <f t="shared" si="52"/>
        <v>0</v>
      </c>
      <c r="CO29" s="191">
        <f t="shared" si="52"/>
        <v>0</v>
      </c>
      <c r="CP29" s="191">
        <f t="shared" si="52"/>
        <v>0</v>
      </c>
      <c r="CQ29" s="191">
        <f t="shared" si="52"/>
        <v>0</v>
      </c>
      <c r="CR29" s="191">
        <f t="shared" si="52"/>
        <v>0</v>
      </c>
      <c r="CS29" s="191">
        <f t="shared" si="52"/>
        <v>0</v>
      </c>
      <c r="CT29" s="191">
        <f t="shared" si="52"/>
        <v>0</v>
      </c>
      <c r="CU29" s="191">
        <f t="shared" si="52"/>
        <v>0</v>
      </c>
      <c r="CV29" s="191">
        <f t="shared" si="52"/>
        <v>0</v>
      </c>
      <c r="CW29" s="191">
        <f t="shared" si="52"/>
        <v>0</v>
      </c>
      <c r="CX29" s="191">
        <f t="shared" si="52"/>
        <v>0</v>
      </c>
      <c r="CY29" s="191">
        <f t="shared" si="52"/>
        <v>0</v>
      </c>
      <c r="CZ29" s="191">
        <f t="shared" si="52"/>
        <v>0</v>
      </c>
      <c r="DA29" s="191">
        <f t="shared" si="53"/>
        <v>0</v>
      </c>
      <c r="DB29" s="191">
        <f t="shared" si="53"/>
        <v>0</v>
      </c>
      <c r="DC29" s="191">
        <f t="shared" si="53"/>
        <v>0</v>
      </c>
      <c r="DD29" s="191">
        <f t="shared" si="53"/>
        <v>0</v>
      </c>
      <c r="DE29" s="191">
        <f t="shared" si="53"/>
        <v>0</v>
      </c>
      <c r="DF29" s="191">
        <f t="shared" si="53"/>
        <v>0</v>
      </c>
      <c r="DG29" s="191">
        <f t="shared" si="53"/>
        <v>0</v>
      </c>
      <c r="DH29" s="191">
        <f t="shared" si="53"/>
        <v>0</v>
      </c>
      <c r="DI29" s="191">
        <f t="shared" si="53"/>
        <v>0</v>
      </c>
      <c r="DJ29" s="191">
        <f t="shared" si="53"/>
        <v>0</v>
      </c>
      <c r="DK29" s="191">
        <f t="shared" si="53"/>
        <v>0</v>
      </c>
      <c r="DL29" s="191">
        <f t="shared" si="53"/>
        <v>0</v>
      </c>
      <c r="DM29" s="191">
        <f t="shared" si="53"/>
        <v>0</v>
      </c>
      <c r="DN29" s="191">
        <f t="shared" si="53"/>
        <v>0</v>
      </c>
      <c r="DO29" s="243">
        <f t="shared" si="53"/>
        <v>0</v>
      </c>
      <c r="DP29" s="279">
        <f t="shared" si="36"/>
        <v>0</v>
      </c>
      <c r="DQ29" s="244"/>
      <c r="DR29" s="280">
        <f t="shared" si="37"/>
      </c>
      <c r="DS29" s="281">
        <f t="shared" si="54"/>
        <v>0</v>
      </c>
      <c r="DT29" s="282">
        <f t="shared" si="55"/>
        <v>0</v>
      </c>
      <c r="DU29" s="283">
        <f t="shared" si="55"/>
        <v>0</v>
      </c>
      <c r="DV29" s="283">
        <f t="shared" si="55"/>
        <v>0</v>
      </c>
      <c r="DW29" s="283">
        <f t="shared" si="55"/>
        <v>0</v>
      </c>
      <c r="DX29" s="283">
        <f t="shared" si="55"/>
        <v>0</v>
      </c>
      <c r="DY29" s="283">
        <f t="shared" si="55"/>
        <v>0</v>
      </c>
      <c r="DZ29" s="283">
        <f t="shared" si="55"/>
        <v>0</v>
      </c>
      <c r="EA29" s="283">
        <f t="shared" si="55"/>
        <v>0</v>
      </c>
      <c r="EB29" s="283">
        <f t="shared" si="55"/>
        <v>0</v>
      </c>
      <c r="EC29" s="283">
        <f t="shared" si="55"/>
        <v>0</v>
      </c>
      <c r="ED29" s="283">
        <f t="shared" si="55"/>
        <v>0</v>
      </c>
      <c r="EE29" s="283">
        <f t="shared" si="55"/>
        <v>0</v>
      </c>
      <c r="EF29" s="283">
        <f t="shared" si="55"/>
        <v>0</v>
      </c>
      <c r="EG29" s="283">
        <f t="shared" si="55"/>
        <v>0</v>
      </c>
      <c r="EH29" s="283">
        <f t="shared" si="55"/>
        <v>0</v>
      </c>
      <c r="EI29" s="283">
        <f t="shared" si="55"/>
        <v>0</v>
      </c>
      <c r="EJ29" s="283">
        <f t="shared" si="56"/>
        <v>0</v>
      </c>
      <c r="EK29" s="283">
        <f t="shared" si="56"/>
        <v>0</v>
      </c>
      <c r="EL29" s="283">
        <f t="shared" si="56"/>
        <v>0</v>
      </c>
      <c r="EM29" s="283">
        <f t="shared" si="56"/>
        <v>0</v>
      </c>
      <c r="EN29" s="283">
        <f t="shared" si="56"/>
        <v>0</v>
      </c>
      <c r="EO29" s="283">
        <f t="shared" si="56"/>
        <v>0</v>
      </c>
      <c r="EP29" s="283">
        <f t="shared" si="56"/>
        <v>0</v>
      </c>
      <c r="EQ29" s="283">
        <f t="shared" si="56"/>
        <v>0</v>
      </c>
      <c r="ER29" s="283">
        <f t="shared" si="56"/>
        <v>0</v>
      </c>
      <c r="ES29" s="283">
        <f t="shared" si="56"/>
        <v>0</v>
      </c>
      <c r="ET29" s="283">
        <f t="shared" si="56"/>
        <v>0</v>
      </c>
      <c r="EU29" s="283">
        <f t="shared" si="56"/>
        <v>0</v>
      </c>
      <c r="EV29" s="283">
        <f t="shared" si="56"/>
        <v>0</v>
      </c>
      <c r="EW29" s="283">
        <f t="shared" si="56"/>
        <v>0</v>
      </c>
      <c r="EX29" s="284">
        <f t="shared" si="56"/>
        <v>0</v>
      </c>
      <c r="FD29" s="269"/>
    </row>
    <row r="30" spans="2:160" s="268" customFormat="1" ht="16.5" thickBot="1">
      <c r="B30" s="268">
        <v>20</v>
      </c>
      <c r="C30" s="251">
        <f t="shared" si="21"/>
      </c>
      <c r="D30" s="252"/>
      <c r="E30" s="253"/>
      <c r="F30" s="254"/>
      <c r="G30" s="254"/>
      <c r="H30" s="255"/>
      <c r="I30" s="256"/>
      <c r="J30" s="257"/>
      <c r="K30" s="258"/>
      <c r="L30" s="259"/>
      <c r="M30" s="258"/>
      <c r="N30" s="259"/>
      <c r="O30" s="258"/>
      <c r="P30" s="259"/>
      <c r="Q30" s="258"/>
      <c r="R30" s="259"/>
      <c r="S30" s="258"/>
      <c r="T30" s="259"/>
      <c r="U30" s="258"/>
      <c r="V30" s="260"/>
      <c r="W30" s="261"/>
      <c r="X30" s="253">
        <f t="shared" si="47"/>
        <v>0</v>
      </c>
      <c r="Y30" s="253">
        <f t="shared" si="47"/>
        <v>0</v>
      </c>
      <c r="Z30" s="253">
        <f t="shared" si="47"/>
        <v>0</v>
      </c>
      <c r="AA30" s="253">
        <f t="shared" si="47"/>
        <v>0</v>
      </c>
      <c r="AB30" s="253">
        <f t="shared" si="47"/>
        <v>0</v>
      </c>
      <c r="AC30" s="253">
        <f t="shared" si="47"/>
        <v>0</v>
      </c>
      <c r="AD30" s="253">
        <f t="shared" si="47"/>
        <v>0</v>
      </c>
      <c r="AE30" s="253">
        <f t="shared" si="47"/>
        <v>0</v>
      </c>
      <c r="AF30" s="253">
        <f t="shared" si="47"/>
        <v>0</v>
      </c>
      <c r="AG30" s="253">
        <f t="shared" si="47"/>
        <v>0</v>
      </c>
      <c r="AH30" s="253">
        <f t="shared" si="47"/>
        <v>0</v>
      </c>
      <c r="AI30" s="253">
        <f t="shared" si="47"/>
        <v>0</v>
      </c>
      <c r="AJ30" s="253">
        <f t="shared" si="47"/>
        <v>0</v>
      </c>
      <c r="AK30" s="253">
        <f t="shared" si="47"/>
        <v>0</v>
      </c>
      <c r="AL30" s="253">
        <f t="shared" si="47"/>
        <v>0</v>
      </c>
      <c r="AM30" s="253">
        <f t="shared" si="47"/>
        <v>0</v>
      </c>
      <c r="AN30" s="253">
        <f t="shared" si="48"/>
        <v>0</v>
      </c>
      <c r="AO30" s="253">
        <f t="shared" si="48"/>
        <v>0</v>
      </c>
      <c r="AP30" s="253">
        <f t="shared" si="48"/>
        <v>0</v>
      </c>
      <c r="AQ30" s="253">
        <f t="shared" si="48"/>
        <v>0</v>
      </c>
      <c r="AR30" s="253">
        <f t="shared" si="48"/>
        <v>0</v>
      </c>
      <c r="AS30" s="253">
        <f t="shared" si="48"/>
        <v>0</v>
      </c>
      <c r="AT30" s="253">
        <f t="shared" si="48"/>
        <v>0</v>
      </c>
      <c r="AU30" s="253">
        <f t="shared" si="48"/>
        <v>0</v>
      </c>
      <c r="AV30" s="253">
        <f t="shared" si="48"/>
        <v>0</v>
      </c>
      <c r="AW30" s="253">
        <f t="shared" si="48"/>
        <v>0</v>
      </c>
      <c r="AX30" s="253">
        <f t="shared" si="48"/>
        <v>0</v>
      </c>
      <c r="AY30" s="253">
        <f t="shared" si="48"/>
        <v>0</v>
      </c>
      <c r="AZ30" s="253">
        <f t="shared" si="48"/>
        <v>0</v>
      </c>
      <c r="BA30" s="253">
        <f t="shared" si="48"/>
        <v>0</v>
      </c>
      <c r="BB30" s="262">
        <f t="shared" si="48"/>
        <v>0</v>
      </c>
      <c r="BC30" s="262">
        <f t="shared" si="49"/>
        <v>0</v>
      </c>
      <c r="BD30" s="253">
        <f t="shared" si="50"/>
        <v>0</v>
      </c>
      <c r="BE30" s="253">
        <f t="shared" si="50"/>
        <v>0</v>
      </c>
      <c r="BF30" s="253">
        <f t="shared" si="50"/>
        <v>0</v>
      </c>
      <c r="BG30" s="253">
        <f t="shared" si="50"/>
        <v>0</v>
      </c>
      <c r="BH30" s="253">
        <f t="shared" si="50"/>
        <v>0</v>
      </c>
      <c r="BI30" s="253">
        <f t="shared" si="50"/>
        <v>0</v>
      </c>
      <c r="BJ30" s="253">
        <f t="shared" si="50"/>
        <v>0</v>
      </c>
      <c r="BK30" s="253">
        <f t="shared" si="50"/>
        <v>0</v>
      </c>
      <c r="BL30" s="253">
        <f t="shared" si="50"/>
        <v>0</v>
      </c>
      <c r="BM30" s="253">
        <f t="shared" si="50"/>
        <v>0</v>
      </c>
      <c r="BN30" s="253">
        <f t="shared" si="50"/>
        <v>0</v>
      </c>
      <c r="BO30" s="253">
        <f t="shared" si="50"/>
        <v>0</v>
      </c>
      <c r="BP30" s="253">
        <f t="shared" si="50"/>
        <v>0</v>
      </c>
      <c r="BQ30" s="253">
        <f t="shared" si="50"/>
        <v>0</v>
      </c>
      <c r="BR30" s="253">
        <f t="shared" si="50"/>
        <v>0</v>
      </c>
      <c r="BS30" s="253">
        <f t="shared" si="50"/>
        <v>0</v>
      </c>
      <c r="BT30" s="253">
        <f t="shared" si="51"/>
        <v>0</v>
      </c>
      <c r="BU30" s="253">
        <f t="shared" si="51"/>
        <v>0</v>
      </c>
      <c r="BV30" s="253">
        <f t="shared" si="51"/>
        <v>0</v>
      </c>
      <c r="BW30" s="253">
        <f t="shared" si="51"/>
        <v>0</v>
      </c>
      <c r="BX30" s="253">
        <f t="shared" si="51"/>
        <v>0</v>
      </c>
      <c r="BY30" s="253">
        <f t="shared" si="51"/>
        <v>0</v>
      </c>
      <c r="BZ30" s="253">
        <f t="shared" si="51"/>
        <v>0</v>
      </c>
      <c r="CA30" s="253">
        <f t="shared" si="51"/>
        <v>0</v>
      </c>
      <c r="CB30" s="253">
        <f t="shared" si="51"/>
        <v>0</v>
      </c>
      <c r="CC30" s="253">
        <f t="shared" si="51"/>
        <v>0</v>
      </c>
      <c r="CD30" s="253">
        <f t="shared" si="51"/>
        <v>0</v>
      </c>
      <c r="CE30" s="253">
        <f t="shared" si="51"/>
        <v>0</v>
      </c>
      <c r="CF30" s="253">
        <f t="shared" si="51"/>
        <v>0</v>
      </c>
      <c r="CG30" s="253">
        <f t="shared" si="51"/>
        <v>0</v>
      </c>
      <c r="CH30" s="262">
        <f t="shared" si="51"/>
        <v>0</v>
      </c>
      <c r="CI30" s="262">
        <f t="shared" si="34"/>
        <v>0</v>
      </c>
      <c r="CJ30" s="262">
        <v>22</v>
      </c>
      <c r="CK30" s="287">
        <f t="shared" si="52"/>
        <v>0</v>
      </c>
      <c r="CL30" s="287">
        <f t="shared" si="52"/>
        <v>0</v>
      </c>
      <c r="CM30" s="287">
        <f t="shared" si="52"/>
        <v>0</v>
      </c>
      <c r="CN30" s="287">
        <f t="shared" si="52"/>
        <v>0</v>
      </c>
      <c r="CO30" s="287">
        <f t="shared" si="52"/>
        <v>0</v>
      </c>
      <c r="CP30" s="287">
        <f t="shared" si="52"/>
        <v>0</v>
      </c>
      <c r="CQ30" s="287">
        <f t="shared" si="52"/>
        <v>0</v>
      </c>
      <c r="CR30" s="287">
        <f t="shared" si="52"/>
        <v>0</v>
      </c>
      <c r="CS30" s="287">
        <f t="shared" si="52"/>
        <v>0</v>
      </c>
      <c r="CT30" s="287">
        <f t="shared" si="52"/>
        <v>0</v>
      </c>
      <c r="CU30" s="287">
        <f t="shared" si="52"/>
        <v>0</v>
      </c>
      <c r="CV30" s="287">
        <f t="shared" si="52"/>
        <v>0</v>
      </c>
      <c r="CW30" s="287">
        <f t="shared" si="52"/>
        <v>0</v>
      </c>
      <c r="CX30" s="287">
        <f t="shared" si="52"/>
        <v>0</v>
      </c>
      <c r="CY30" s="287">
        <f t="shared" si="52"/>
        <v>0</v>
      </c>
      <c r="CZ30" s="287">
        <f t="shared" si="52"/>
        <v>0</v>
      </c>
      <c r="DA30" s="287">
        <f t="shared" si="53"/>
        <v>0</v>
      </c>
      <c r="DB30" s="287">
        <f t="shared" si="53"/>
        <v>0</v>
      </c>
      <c r="DC30" s="287">
        <f t="shared" si="53"/>
        <v>0</v>
      </c>
      <c r="DD30" s="287">
        <f t="shared" si="53"/>
        <v>0</v>
      </c>
      <c r="DE30" s="287">
        <f t="shared" si="53"/>
        <v>0</v>
      </c>
      <c r="DF30" s="287">
        <f t="shared" si="53"/>
        <v>0</v>
      </c>
      <c r="DG30" s="287">
        <f t="shared" si="53"/>
        <v>0</v>
      </c>
      <c r="DH30" s="287">
        <f t="shared" si="53"/>
        <v>0</v>
      </c>
      <c r="DI30" s="287">
        <f t="shared" si="53"/>
        <v>0</v>
      </c>
      <c r="DJ30" s="287">
        <f t="shared" si="53"/>
        <v>0</v>
      </c>
      <c r="DK30" s="287">
        <f t="shared" si="53"/>
        <v>0</v>
      </c>
      <c r="DL30" s="287">
        <f t="shared" si="53"/>
        <v>0</v>
      </c>
      <c r="DM30" s="287">
        <f t="shared" si="53"/>
        <v>0</v>
      </c>
      <c r="DN30" s="287">
        <f t="shared" si="53"/>
        <v>0</v>
      </c>
      <c r="DO30" s="288">
        <f t="shared" si="53"/>
        <v>0</v>
      </c>
      <c r="DP30" s="262">
        <f t="shared" si="36"/>
        <v>0</v>
      </c>
      <c r="DQ30" s="244"/>
      <c r="DR30" s="263">
        <f t="shared" si="37"/>
      </c>
      <c r="DS30" s="264">
        <f t="shared" si="54"/>
        <v>0</v>
      </c>
      <c r="DT30" s="265">
        <f t="shared" si="55"/>
        <v>0</v>
      </c>
      <c r="DU30" s="266">
        <f t="shared" si="55"/>
        <v>0</v>
      </c>
      <c r="DV30" s="266">
        <f t="shared" si="55"/>
        <v>0</v>
      </c>
      <c r="DW30" s="266">
        <f t="shared" si="55"/>
        <v>0</v>
      </c>
      <c r="DX30" s="266">
        <f t="shared" si="55"/>
        <v>0</v>
      </c>
      <c r="DY30" s="266">
        <f t="shared" si="55"/>
        <v>0</v>
      </c>
      <c r="DZ30" s="266">
        <f t="shared" si="55"/>
        <v>0</v>
      </c>
      <c r="EA30" s="266">
        <f t="shared" si="55"/>
        <v>0</v>
      </c>
      <c r="EB30" s="266">
        <f t="shared" si="55"/>
        <v>0</v>
      </c>
      <c r="EC30" s="266">
        <f t="shared" si="55"/>
        <v>0</v>
      </c>
      <c r="ED30" s="266">
        <f t="shared" si="55"/>
        <v>0</v>
      </c>
      <c r="EE30" s="266">
        <f t="shared" si="55"/>
        <v>0</v>
      </c>
      <c r="EF30" s="266">
        <f t="shared" si="55"/>
        <v>0</v>
      </c>
      <c r="EG30" s="266">
        <f t="shared" si="55"/>
        <v>0</v>
      </c>
      <c r="EH30" s="266">
        <f t="shared" si="55"/>
        <v>0</v>
      </c>
      <c r="EI30" s="266">
        <f t="shared" si="55"/>
        <v>0</v>
      </c>
      <c r="EJ30" s="266">
        <f t="shared" si="56"/>
        <v>0</v>
      </c>
      <c r="EK30" s="266">
        <f t="shared" si="56"/>
        <v>0</v>
      </c>
      <c r="EL30" s="266">
        <f t="shared" si="56"/>
        <v>0</v>
      </c>
      <c r="EM30" s="266">
        <f t="shared" si="56"/>
        <v>0</v>
      </c>
      <c r="EN30" s="266">
        <f t="shared" si="56"/>
        <v>0</v>
      </c>
      <c r="EO30" s="266">
        <f t="shared" si="56"/>
        <v>0</v>
      </c>
      <c r="EP30" s="266">
        <f t="shared" si="56"/>
        <v>0</v>
      </c>
      <c r="EQ30" s="266">
        <f t="shared" si="56"/>
        <v>0</v>
      </c>
      <c r="ER30" s="266">
        <f t="shared" si="56"/>
        <v>0</v>
      </c>
      <c r="ES30" s="266">
        <f t="shared" si="56"/>
        <v>0</v>
      </c>
      <c r="ET30" s="266">
        <f t="shared" si="56"/>
        <v>0</v>
      </c>
      <c r="EU30" s="266">
        <f t="shared" si="56"/>
        <v>0</v>
      </c>
      <c r="EV30" s="266">
        <f t="shared" si="56"/>
        <v>0</v>
      </c>
      <c r="EW30" s="266">
        <f t="shared" si="56"/>
        <v>0</v>
      </c>
      <c r="EX30" s="267">
        <f t="shared" si="56"/>
        <v>0</v>
      </c>
      <c r="FD30" s="269"/>
    </row>
    <row r="33" ht="15">
      <c r="E33" s="1" t="s">
        <v>58</v>
      </c>
    </row>
    <row r="34" ht="15">
      <c r="E34" s="1" t="s">
        <v>59</v>
      </c>
    </row>
    <row r="35" ht="15">
      <c r="E35" s="1" t="s">
        <v>60</v>
      </c>
    </row>
    <row r="36" ht="15">
      <c r="E36" s="1" t="s">
        <v>61</v>
      </c>
    </row>
    <row r="37" ht="15">
      <c r="E37" s="1" t="s">
        <v>62</v>
      </c>
    </row>
    <row r="38" ht="15">
      <c r="E38" s="1" t="s">
        <v>63</v>
      </c>
    </row>
    <row r="39" ht="15">
      <c r="E39" s="1" t="s">
        <v>64</v>
      </c>
    </row>
    <row r="40" ht="15">
      <c r="E40" s="1" t="s">
        <v>65</v>
      </c>
    </row>
    <row r="41" ht="15">
      <c r="E41" s="1" t="s">
        <v>67</v>
      </c>
    </row>
    <row r="42" ht="15">
      <c r="E42" s="1" t="s">
        <v>68</v>
      </c>
    </row>
    <row r="43" ht="15">
      <c r="E43" s="1" t="s">
        <v>27</v>
      </c>
    </row>
    <row r="44" ht="15">
      <c r="E44" s="1" t="s">
        <v>69</v>
      </c>
    </row>
  </sheetData>
  <sheetProtection/>
  <mergeCells count="25">
    <mergeCell ref="C2:D2"/>
    <mergeCell ref="E2:F2"/>
    <mergeCell ref="I2:V2"/>
    <mergeCell ref="EQ2:EW2"/>
    <mergeCell ref="D7:D10"/>
    <mergeCell ref="E7:H7"/>
    <mergeCell ref="I7:J7"/>
    <mergeCell ref="K7:L7"/>
    <mergeCell ref="M7:N7"/>
    <mergeCell ref="C5:C10"/>
    <mergeCell ref="D5:H5"/>
    <mergeCell ref="I5:V5"/>
    <mergeCell ref="O7:P7"/>
    <mergeCell ref="Q7:R7"/>
    <mergeCell ref="U8:V8"/>
    <mergeCell ref="U7:V7"/>
    <mergeCell ref="DR18:DS18"/>
    <mergeCell ref="I8:J8"/>
    <mergeCell ref="K8:L8"/>
    <mergeCell ref="M8:N8"/>
    <mergeCell ref="O8:P8"/>
    <mergeCell ref="Q8:R8"/>
    <mergeCell ref="S8:T8"/>
    <mergeCell ref="DR5:DR10"/>
    <mergeCell ref="S7:T7"/>
  </mergeCells>
  <conditionalFormatting sqref="DT5:EX7 DT9:EX18">
    <cfRule type="expression" priority="37" dxfId="24">
      <formula>IF(OR(DT$10="cmt",DT$10="paz"),1,0)</formula>
    </cfRule>
  </conditionalFormatting>
  <conditionalFormatting sqref="CK5:DQ9 DS5:DS9 DR5">
    <cfRule type="expression" priority="35" dxfId="25">
      <formula>IF(OR(CK$8="cmt",CK$8="paz"),1,0)</formula>
    </cfRule>
  </conditionalFormatting>
  <conditionalFormatting sqref="BD8:CH8">
    <cfRule type="expression" priority="34" dxfId="24">
      <formula>IF(OR(BD$10="cmt",BD$10="paz"),1,0)</formula>
    </cfRule>
  </conditionalFormatting>
  <conditionalFormatting sqref="BD8:CH8">
    <cfRule type="expression" priority="33" dxfId="25">
      <formula>IF(OR(BD$8="cmt",BD$8="paz"),1,0)</formula>
    </cfRule>
  </conditionalFormatting>
  <conditionalFormatting sqref="X8:BB8">
    <cfRule type="expression" priority="32" dxfId="24">
      <formula>IF(OR(X$10="cmt",X$10="paz"),1,0)</formula>
    </cfRule>
  </conditionalFormatting>
  <conditionalFormatting sqref="X8:BB8">
    <cfRule type="expression" priority="31" dxfId="25">
      <formula>IF(OR(X$8="cmt",X$8="paz"),1,0)</formula>
    </cfRule>
  </conditionalFormatting>
  <conditionalFormatting sqref="DT11:EX18">
    <cfRule type="expression" priority="22" dxfId="24">
      <formula>IF(OR(DT$10="cmt",DT$10="paz"),1,0)</formula>
    </cfRule>
  </conditionalFormatting>
  <conditionalFormatting sqref="DT18:EX18">
    <cfRule type="expression" priority="21" dxfId="24">
      <formula>IF(OR(DT$10="cmt",DT$10="paz"),1,0)</formula>
    </cfRule>
  </conditionalFormatting>
  <conditionalFormatting sqref="DT18:EX18">
    <cfRule type="expression" priority="19" dxfId="24">
      <formula>IF(OR(DT$10="cmt",DT$10="paz"),1,0)</formula>
    </cfRule>
  </conditionalFormatting>
  <conditionalFormatting sqref="DT18:EX18">
    <cfRule type="expression" priority="18" dxfId="24">
      <formula>IF(OR(DT$10="cmt",DT$10="paz"),1,0)</formula>
    </cfRule>
  </conditionalFormatting>
  <conditionalFormatting sqref="DT18:EX18">
    <cfRule type="expression" priority="16" dxfId="24">
      <formula>IF(OR(DT$10="cmt",DT$10="paz"),1,0)</formula>
    </cfRule>
  </conditionalFormatting>
  <conditionalFormatting sqref="X18:DO18">
    <cfRule type="expression" priority="7" dxfId="24">
      <formula>IF(OR(X$10="cmt",X$10="paz"),1,0)</formula>
    </cfRule>
  </conditionalFormatting>
  <conditionalFormatting sqref="X18:DO18">
    <cfRule type="expression" priority="6" dxfId="24">
      <formula>IF(OR(X$10="cmt",X$10="paz"),1,0)</formula>
    </cfRule>
  </conditionalFormatting>
  <conditionalFormatting sqref="X18:DO18">
    <cfRule type="expression" priority="5" dxfId="24">
      <formula>IF(OR(X$10="cmt",X$10="paz"),1,0)</formula>
    </cfRule>
  </conditionalFormatting>
  <conditionalFormatting sqref="X18:DO18">
    <cfRule type="expression" priority="4" dxfId="24">
      <formula>IF(OR(X$10="cmt",X$10="paz"),1,0)</formula>
    </cfRule>
  </conditionalFormatting>
  <conditionalFormatting sqref="X18:DO18">
    <cfRule type="expression" priority="3" dxfId="24">
      <formula>IF(OR(X$10="cmt",X$10="paz"),1,0)</formula>
    </cfRule>
  </conditionalFormatting>
  <conditionalFormatting sqref="X18:DO18">
    <cfRule type="expression" priority="2" dxfId="24">
      <formula>IF(OR(X$10="cmt",X$10="paz"),1,0)</formula>
    </cfRule>
  </conditionalFormatting>
  <conditionalFormatting sqref="DT5:EX18">
    <cfRule type="expression" priority="1" dxfId="0">
      <formula>IF(DT$3="X",1,0)</formula>
    </cfRule>
  </conditionalFormatting>
  <dataValidations count="5">
    <dataValidation type="list" allowBlank="1" showInputMessage="1" showErrorMessage="1" errorTitle="Tatil ise &quot;X&quot; koyunuz" sqref="DT3:EX3">
      <formula1>"X,x"</formula1>
    </dataValidation>
    <dataValidation type="date" allowBlank="1" showInputMessage="1" showErrorMessage="1" errorTitle="TARİH DEĞERİ GİRİNİZ!" error="Lütfen tarih değeri giriniz!" sqref="F11:F18">
      <formula1>FG11</formula1>
      <formula2>FG18</formula2>
    </dataValidation>
    <dataValidation type="date" allowBlank="1" showInputMessage="1" showErrorMessage="1" errorTitle="TARİH DEĞERİ GİRİNİZ!" error="Lütfen tarih değeri giriniz!" sqref="F19:G30">
      <formula1>42370</formula1>
      <formula2>43831</formula2>
    </dataValidation>
    <dataValidation type="whole" allowBlank="1" showInputMessage="1" showErrorMessage="1" errorTitle="SAYI DEĞERİ GİRİNİZ!" error="Lütfen sayı değeri giriniz!" sqref="I11:V30">
      <formula1>0</formula1>
      <formula2>8</formula2>
    </dataValidation>
    <dataValidation type="date" allowBlank="1" showInputMessage="1" showErrorMessage="1" errorTitle="TARİH DEĞERİ GİRİNİZ!" error="Lütfen tarih değeri giriniz!" sqref="G11:G18">
      <formula1>FG11</formula1>
      <formula2>FG18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2021-12-09T14:07:27Z</dcterms:modified>
  <cp:category/>
  <cp:version/>
  <cp:contentType/>
  <cp:contentStatus/>
</cp:coreProperties>
</file>